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76" windowWidth="12120" windowHeight="8595" activeTab="0"/>
  </bookViews>
  <sheets>
    <sheet name="壁量計算役所" sheetId="1" r:id="rId1"/>
  </sheets>
  <definedNames>
    <definedName name="_xlnm.Print_Area">'壁量計算役所'!$A$3:$Q$58</definedName>
    <definedName name="Print_Area_MI" localSheetId="0">'壁量計算役所'!$A$3:$Q$58</definedName>
    <definedName name="PRINT_AREA_MI">'壁量計算役所'!$A$3:$Q$58</definedName>
  </definedNames>
  <calcPr fullCalcOnLoad="1"/>
</workbook>
</file>

<file path=xl/sharedStrings.xml><?xml version="1.0" encoding="utf-8"?>
<sst xmlns="http://schemas.openxmlformats.org/spreadsheetml/2006/main" count="152" uniqueCount="87">
  <si>
    <t>面積</t>
  </si>
  <si>
    <t>必要壁量</t>
  </si>
  <si>
    <t>Ｘ方向</t>
  </si>
  <si>
    <t>上</t>
  </si>
  <si>
    <t>1/4の</t>
  </si>
  <si>
    <t>表の２</t>
  </si>
  <si>
    <t>２Ｆ床面積</t>
  </si>
  <si>
    <t>地</t>
  </si>
  <si>
    <t>２階</t>
  </si>
  <si>
    <t>下</t>
  </si>
  <si>
    <t>より</t>
  </si>
  <si>
    <t>１Ｆ床面積</t>
  </si>
  <si>
    <t>Ｙ方向</t>
  </si>
  <si>
    <t>左</t>
  </si>
  <si>
    <t>右</t>
  </si>
  <si>
    <t>震</t>
  </si>
  <si>
    <t>１階</t>
  </si>
  <si>
    <t>２Ｆ－Ｘ方向必要壁量</t>
  </si>
  <si>
    <t>２Ｆ－Ｙ方向必要壁量</t>
  </si>
  <si>
    <t>１Ｆ－Ｘ方向必要壁量</t>
  </si>
  <si>
    <t>１Ｆ－Ｙ方向必要壁量</t>
  </si>
  <si>
    <t>　　　　上</t>
  </si>
  <si>
    <t>　　　　下</t>
  </si>
  <si>
    <t>延ｍ</t>
  </si>
  <si>
    <t>倍率*延m</t>
  </si>
  <si>
    <t>壁を入</t>
  </si>
  <si>
    <t>(1)</t>
  </si>
  <si>
    <t>れた軸</t>
  </si>
  <si>
    <t>(2)</t>
  </si>
  <si>
    <t>組</t>
  </si>
  <si>
    <t>小計(Ⅰ)</t>
  </si>
  <si>
    <t>筋</t>
  </si>
  <si>
    <t>か</t>
  </si>
  <si>
    <t>(3)</t>
  </si>
  <si>
    <t>い</t>
  </si>
  <si>
    <t>(4)</t>
  </si>
  <si>
    <t>を</t>
  </si>
  <si>
    <t>(5)</t>
  </si>
  <si>
    <t>入</t>
  </si>
  <si>
    <t>(6)</t>
  </si>
  <si>
    <t>れ</t>
  </si>
  <si>
    <t>(7)</t>
  </si>
  <si>
    <t>た</t>
  </si>
  <si>
    <t>(8)</t>
  </si>
  <si>
    <t>軸</t>
  </si>
  <si>
    <t>(9)</t>
  </si>
  <si>
    <t>小計(Ⅱ)</t>
  </si>
  <si>
    <t>必要壁量   　　  (C)</t>
  </si>
  <si>
    <t>壁量充足率(D)/(C)(E)</t>
  </si>
  <si>
    <t>壁率比　　　     (F)</t>
  </si>
  <si>
    <t>判定</t>
  </si>
  <si>
    <t>存在壁量(Ⅰ)+(Ⅱ) (D)</t>
  </si>
  <si>
    <t>必要壁量   　　 　(C)</t>
  </si>
  <si>
    <t>壁量充足率(D)/(C) (E)</t>
  </si>
  <si>
    <t>壁率比　　　      (F)</t>
  </si>
  <si>
    <t>階数</t>
  </si>
  <si>
    <t>Ｙ方向</t>
  </si>
  <si>
    <t>建設省告示第１３５２号によるチェックリスト</t>
  </si>
  <si>
    <t>従来からの各階における必要壁量チェックリスト</t>
  </si>
  <si>
    <t>　方　向</t>
  </si>
  <si>
    <t>壁を入</t>
  </si>
  <si>
    <t xml:space="preserve"> 図表による</t>
  </si>
  <si>
    <r>
      <t xml:space="preserve">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小計(Ⅰ)</t>
    </r>
  </si>
  <si>
    <r>
      <t xml:space="preserve">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小計(Ⅱ)</t>
    </r>
  </si>
  <si>
    <t>　倍率</t>
  </si>
  <si>
    <t>　　　 　Ｘ　　方　　向</t>
  </si>
  <si>
    <r>
      <t xml:space="preserve"> 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左</t>
    </r>
  </si>
  <si>
    <r>
      <t xml:space="preserve"> 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右</t>
    </r>
  </si>
  <si>
    <r>
      <t>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　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Ｙ　　方　　向</t>
    </r>
  </si>
  <si>
    <t>存在壁量(Ⅰ)+(Ⅱ)(D)</t>
  </si>
  <si>
    <t>１階</t>
  </si>
  <si>
    <r>
      <t>(A)=</t>
    </r>
    <r>
      <rPr>
        <sz val="14"/>
        <rFont val="ＭＳ 明朝"/>
        <family val="1"/>
      </rPr>
      <t>床面積(m</t>
    </r>
    <r>
      <rPr>
        <vertAlign val="superscript"/>
        <sz val="12"/>
        <rFont val="ＭＳ 明朝"/>
        <family val="1"/>
      </rPr>
      <t>2</t>
    </r>
    <r>
      <rPr>
        <sz val="14"/>
        <rFont val="ＭＳ 明朝"/>
        <family val="1"/>
      </rPr>
      <t>)</t>
    </r>
  </si>
  <si>
    <r>
      <t>(</t>
    </r>
    <r>
      <rPr>
        <sz val="14"/>
        <rFont val="ＭＳ 明朝"/>
        <family val="1"/>
      </rPr>
      <t>C</t>
    </r>
    <r>
      <rPr>
        <sz val="14"/>
        <rFont val="ＭＳ 明朝"/>
        <family val="1"/>
      </rPr>
      <t>)</t>
    </r>
    <r>
      <rPr>
        <sz val="14"/>
        <rFont val="ＭＳ 明朝"/>
        <family val="1"/>
      </rPr>
      <t>=必要壁量(m)</t>
    </r>
  </si>
  <si>
    <r>
      <t>(</t>
    </r>
    <r>
      <rPr>
        <sz val="14"/>
        <rFont val="ＭＳ 明朝"/>
        <family val="1"/>
      </rPr>
      <t>A)</t>
    </r>
    <r>
      <rPr>
        <sz val="10"/>
        <rFont val="ＭＳ 明朝"/>
        <family val="1"/>
      </rPr>
      <t>×</t>
    </r>
    <r>
      <rPr>
        <sz val="14"/>
        <rFont val="ＭＳ 明朝"/>
        <family val="1"/>
      </rPr>
      <t>(B</t>
    </r>
    <r>
      <rPr>
        <sz val="14"/>
        <rFont val="ＭＳ 明朝"/>
        <family val="1"/>
      </rPr>
      <t xml:space="preserve">) </t>
    </r>
  </si>
  <si>
    <t>地震</t>
  </si>
  <si>
    <t>風</t>
  </si>
  <si>
    <r>
      <t>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全　　　体</t>
    </r>
  </si>
  <si>
    <r>
      <t xml:space="preserve"> </t>
    </r>
    <r>
      <rPr>
        <sz val="14"/>
        <rFont val="ＭＳ 明朝"/>
        <family val="1"/>
      </rPr>
      <t>　全　　　体</t>
    </r>
  </si>
  <si>
    <t>従来のチェックリスト</t>
  </si>
  <si>
    <t>従来のチェックリスト</t>
  </si>
  <si>
    <t>係数</t>
  </si>
  <si>
    <r>
      <t>(B)=係数</t>
    </r>
    <r>
      <rPr>
        <sz val="14"/>
        <rFont val="ＭＳ 明朝"/>
        <family val="1"/>
      </rPr>
      <t>(m/</t>
    </r>
    <r>
      <rPr>
        <sz val="14"/>
        <rFont val="ＭＳ 明朝"/>
        <family val="1"/>
      </rPr>
      <t>m</t>
    </r>
    <r>
      <rPr>
        <vertAlign val="superscript"/>
        <sz val="12"/>
        <rFont val="ＭＳ 明朝"/>
        <family val="1"/>
      </rPr>
      <t>2</t>
    </r>
    <r>
      <rPr>
        <sz val="14"/>
        <rFont val="ＭＳ 明朝"/>
        <family val="1"/>
      </rPr>
      <t>)</t>
    </r>
  </si>
  <si>
    <t>２ＦＸ方向 見付面積</t>
  </si>
  <si>
    <t>２ＦＹ方向 見付面積</t>
  </si>
  <si>
    <t>１ＦＸ方向 見付面積</t>
  </si>
  <si>
    <t>１ＦＹ方向 見付面積</t>
  </si>
  <si>
    <t xml:space="preserve">工事名　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</si>
</sst>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_ "/>
    <numFmt numFmtId="178" formatCode="0.00_ "/>
    <numFmt numFmtId="179" formatCode="0.00_);[Red]\(0.00\)"/>
    <numFmt numFmtId="180" formatCode="0.0000"/>
    <numFmt numFmtId="181" formatCode="0.0000_);[Red]\(0.0000\)"/>
    <numFmt numFmtId="182" formatCode="0.00000"/>
    <numFmt numFmtId="183" formatCode="0.000"/>
    <numFmt numFmtId="184" formatCode="0.000_);[Red]\(0.000\)"/>
    <numFmt numFmtId="185" formatCode="0.0_);[Red]\(0.0\)"/>
    <numFmt numFmtId="186" formatCode="[&lt;=999]000;[&lt;=9999]000\-00;000\-0000"/>
  </numFmts>
  <fonts count="1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vertAlign val="superscript"/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4"/>
      <name val="ＭＳ ゴシック"/>
      <family val="3"/>
    </font>
    <font>
      <sz val="12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79" fontId="0" fillId="0" borderId="0" xfId="0" applyNumberFormat="1" applyFont="1" applyBorder="1" applyAlignment="1" applyProtection="1">
      <alignment/>
      <protection/>
    </xf>
    <xf numFmtId="179" fontId="0" fillId="0" borderId="0" xfId="0" applyNumberFormat="1" applyBorder="1" applyAlignment="1">
      <alignment/>
    </xf>
    <xf numFmtId="179" fontId="11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 horizontal="left"/>
      <protection/>
    </xf>
    <xf numFmtId="179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0" fillId="0" borderId="1" xfId="0" applyNumberFormat="1" applyFont="1" applyBorder="1" applyAlignment="1" applyProtection="1">
      <alignment/>
      <protection/>
    </xf>
    <xf numFmtId="179" fontId="0" fillId="0" borderId="1" xfId="0" applyNumberFormat="1" applyFont="1" applyBorder="1" applyAlignment="1" applyProtection="1">
      <alignment horizontal="left"/>
      <protection/>
    </xf>
    <xf numFmtId="179" fontId="0" fillId="0" borderId="2" xfId="0" applyNumberFormat="1" applyFont="1" applyBorder="1" applyAlignment="1" applyProtection="1">
      <alignment horizontal="center"/>
      <protection/>
    </xf>
    <xf numFmtId="179" fontId="0" fillId="0" borderId="3" xfId="0" applyNumberFormat="1" applyFont="1" applyBorder="1" applyAlignment="1" applyProtection="1">
      <alignment horizontal="center"/>
      <protection/>
    </xf>
    <xf numFmtId="179" fontId="0" fillId="0" borderId="4" xfId="0" applyNumberFormat="1" applyFont="1" applyBorder="1" applyAlignment="1" applyProtection="1">
      <alignment horizontal="center"/>
      <protection/>
    </xf>
    <xf numFmtId="179" fontId="0" fillId="0" borderId="3" xfId="0" applyNumberFormat="1" applyBorder="1" applyAlignment="1" applyProtection="1" quotePrefix="1">
      <alignment horizontal="left"/>
      <protection/>
    </xf>
    <xf numFmtId="179" fontId="0" fillId="0" borderId="4" xfId="0" applyNumberFormat="1" applyFont="1" applyBorder="1" applyAlignment="1" applyProtection="1">
      <alignment horizontal="left"/>
      <protection/>
    </xf>
    <xf numFmtId="179" fontId="0" fillId="0" borderId="5" xfId="0" applyNumberFormat="1" applyFont="1" applyBorder="1" applyAlignment="1" applyProtection="1">
      <alignment/>
      <protection/>
    </xf>
    <xf numFmtId="179" fontId="0" fillId="0" borderId="6" xfId="0" applyNumberFormat="1" applyFont="1" applyBorder="1" applyAlignment="1" applyProtection="1">
      <alignment/>
      <protection/>
    </xf>
    <xf numFmtId="179" fontId="0" fillId="0" borderId="4" xfId="0" applyNumberFormat="1" applyFont="1" applyBorder="1" applyAlignment="1" applyProtection="1">
      <alignment/>
      <protection/>
    </xf>
    <xf numFmtId="179" fontId="0" fillId="0" borderId="7" xfId="0" applyNumberFormat="1" applyFont="1" applyBorder="1" applyAlignment="1" applyProtection="1">
      <alignment horizontal="center"/>
      <protection/>
    </xf>
    <xf numFmtId="179" fontId="0" fillId="0" borderId="8" xfId="0" applyNumberFormat="1" applyFont="1" applyBorder="1" applyAlignment="1" applyProtection="1">
      <alignment horizontal="center"/>
      <protection/>
    </xf>
    <xf numFmtId="179" fontId="0" fillId="2" borderId="3" xfId="0" applyNumberFormat="1" applyFont="1" applyFill="1" applyBorder="1" applyAlignment="1" applyProtection="1">
      <alignment horizontal="center"/>
      <protection/>
    </xf>
    <xf numFmtId="179" fontId="2" fillId="3" borderId="4" xfId="0" applyNumberFormat="1" applyFont="1" applyFill="1" applyBorder="1" applyAlignment="1" applyProtection="1">
      <alignment/>
      <protection locked="0"/>
    </xf>
    <xf numFmtId="179" fontId="0" fillId="2" borderId="3" xfId="0" applyNumberFormat="1" applyFont="1" applyFill="1" applyBorder="1" applyAlignment="1" applyProtection="1">
      <alignment horizontal="left"/>
      <protection/>
    </xf>
    <xf numFmtId="179" fontId="0" fillId="0" borderId="3" xfId="0" applyNumberFormat="1" applyFont="1" applyBorder="1" applyAlignment="1" applyProtection="1" quotePrefix="1">
      <alignment horizontal="center"/>
      <protection/>
    </xf>
    <xf numFmtId="179" fontId="0" fillId="0" borderId="9" xfId="0" applyNumberFormat="1" applyFont="1" applyBorder="1" applyAlignment="1">
      <alignment horizontal="center"/>
    </xf>
    <xf numFmtId="179" fontId="2" fillId="3" borderId="3" xfId="0" applyNumberFormat="1" applyFont="1" applyFill="1" applyBorder="1" applyAlignment="1" applyProtection="1">
      <alignment/>
      <protection locked="0"/>
    </xf>
    <xf numFmtId="179" fontId="0" fillId="0" borderId="3" xfId="0" applyNumberFormat="1" applyFont="1" applyBorder="1" applyAlignment="1" applyProtection="1">
      <alignment horizontal="right"/>
      <protection/>
    </xf>
    <xf numFmtId="179" fontId="0" fillId="0" borderId="10" xfId="0" applyNumberFormat="1" applyFont="1" applyBorder="1" applyAlignment="1" applyProtection="1">
      <alignment/>
      <protection/>
    </xf>
    <xf numFmtId="179" fontId="0" fillId="0" borderId="3" xfId="0" applyNumberFormat="1" applyFont="1" applyBorder="1" applyAlignment="1" applyProtection="1">
      <alignment/>
      <protection/>
    </xf>
    <xf numFmtId="179" fontId="0" fillId="0" borderId="11" xfId="0" applyNumberFormat="1" applyFont="1" applyBorder="1" applyAlignment="1">
      <alignment horizontal="center"/>
    </xf>
    <xf numFmtId="179" fontId="0" fillId="0" borderId="12" xfId="0" applyNumberFormat="1" applyFont="1" applyBorder="1" applyAlignment="1" applyProtection="1">
      <alignment horizontal="left"/>
      <protection/>
    </xf>
    <xf numFmtId="179" fontId="0" fillId="0" borderId="13" xfId="0" applyNumberFormat="1" applyFont="1" applyBorder="1" applyAlignment="1" applyProtection="1">
      <alignment/>
      <protection/>
    </xf>
    <xf numFmtId="179" fontId="2" fillId="3" borderId="12" xfId="0" applyNumberFormat="1" applyFont="1" applyFill="1" applyBorder="1" applyAlignment="1" applyProtection="1">
      <alignment/>
      <protection locked="0"/>
    </xf>
    <xf numFmtId="179" fontId="0" fillId="0" borderId="14" xfId="0" applyNumberFormat="1" applyFont="1" applyBorder="1" applyAlignment="1" applyProtection="1">
      <alignment/>
      <protection/>
    </xf>
    <xf numFmtId="179" fontId="0" fillId="2" borderId="3" xfId="0" applyNumberFormat="1" applyFont="1" applyFill="1" applyBorder="1" applyAlignment="1" applyProtection="1">
      <alignment/>
      <protection/>
    </xf>
    <xf numFmtId="179" fontId="0" fillId="0" borderId="15" xfId="0" applyNumberFormat="1" applyFont="1" applyBorder="1" applyAlignment="1">
      <alignment horizontal="center"/>
    </xf>
    <xf numFmtId="179" fontId="0" fillId="0" borderId="16" xfId="0" applyNumberFormat="1" applyFont="1" applyBorder="1" applyAlignment="1" applyProtection="1">
      <alignment/>
      <protection/>
    </xf>
    <xf numFmtId="179" fontId="0" fillId="0" borderId="11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9" fontId="2" fillId="3" borderId="18" xfId="0" applyNumberFormat="1" applyFont="1" applyFill="1" applyBorder="1" applyAlignment="1" applyProtection="1">
      <alignment/>
      <protection locked="0"/>
    </xf>
    <xf numFmtId="179" fontId="0" fillId="0" borderId="18" xfId="0" applyNumberFormat="1" applyFont="1" applyBorder="1" applyAlignment="1" applyProtection="1">
      <alignment horizontal="right"/>
      <protection/>
    </xf>
    <xf numFmtId="179" fontId="0" fillId="0" borderId="2" xfId="0" applyNumberFormat="1" applyFont="1" applyBorder="1" applyAlignment="1" applyProtection="1">
      <alignment/>
      <protection/>
    </xf>
    <xf numFmtId="179" fontId="0" fillId="0" borderId="19" xfId="0" applyNumberFormat="1" applyFont="1" applyBorder="1" applyAlignment="1" applyProtection="1">
      <alignment/>
      <protection/>
    </xf>
    <xf numFmtId="179" fontId="0" fillId="0" borderId="19" xfId="0" applyNumberFormat="1" applyFont="1" applyBorder="1" applyAlignment="1" applyProtection="1">
      <alignment horizontal="right"/>
      <protection/>
    </xf>
    <xf numFmtId="179" fontId="0" fillId="0" borderId="20" xfId="0" applyNumberFormat="1" applyFont="1" applyBorder="1" applyAlignment="1" applyProtection="1">
      <alignment horizontal="center"/>
      <protection/>
    </xf>
    <xf numFmtId="179" fontId="0" fillId="0" borderId="18" xfId="0" applyNumberFormat="1" applyFont="1" applyBorder="1" applyAlignment="1" applyProtection="1">
      <alignment horizontal="center"/>
      <protection/>
    </xf>
    <xf numFmtId="179" fontId="0" fillId="2" borderId="18" xfId="0" applyNumberFormat="1" applyFont="1" applyFill="1" applyBorder="1" applyAlignment="1" applyProtection="1">
      <alignment/>
      <protection/>
    </xf>
    <xf numFmtId="179" fontId="2" fillId="3" borderId="21" xfId="0" applyNumberFormat="1" applyFont="1" applyFill="1" applyBorder="1" applyAlignment="1" applyProtection="1">
      <alignment/>
      <protection locked="0"/>
    </xf>
    <xf numFmtId="179" fontId="2" fillId="3" borderId="1" xfId="0" applyNumberFormat="1" applyFont="1" applyFill="1" applyBorder="1" applyAlignment="1" applyProtection="1">
      <alignment/>
      <protection locked="0"/>
    </xf>
    <xf numFmtId="179" fontId="0" fillId="0" borderId="18" xfId="0" applyNumberFormat="1" applyFont="1" applyBorder="1" applyAlignment="1" applyProtection="1">
      <alignment/>
      <protection/>
    </xf>
    <xf numFmtId="179" fontId="0" fillId="0" borderId="6" xfId="0" applyNumberFormat="1" applyFont="1" applyBorder="1" applyAlignment="1" applyProtection="1">
      <alignment horizontal="left"/>
      <protection/>
    </xf>
    <xf numFmtId="179" fontId="0" fillId="0" borderId="7" xfId="0" applyNumberFormat="1" applyFont="1" applyBorder="1" applyAlignment="1" applyProtection="1">
      <alignment/>
      <protection/>
    </xf>
    <xf numFmtId="179" fontId="0" fillId="0" borderId="20" xfId="0" applyNumberFormat="1" applyFont="1" applyBorder="1" applyAlignment="1" applyProtection="1">
      <alignment horizontal="left"/>
      <protection/>
    </xf>
    <xf numFmtId="179" fontId="0" fillId="0" borderId="8" xfId="0" applyNumberFormat="1" applyFont="1" applyBorder="1" applyAlignment="1" applyProtection="1">
      <alignment horizontal="left"/>
      <protection/>
    </xf>
    <xf numFmtId="179" fontId="0" fillId="0" borderId="8" xfId="0" applyNumberFormat="1" applyFont="1" applyBorder="1" applyAlignment="1" applyProtection="1">
      <alignment/>
      <protection/>
    </xf>
    <xf numFmtId="179" fontId="0" fillId="0" borderId="6" xfId="0" applyNumberFormat="1" applyFont="1" applyBorder="1" applyAlignment="1" applyProtection="1">
      <alignment horizontal="left" vertical="center"/>
      <protection/>
    </xf>
    <xf numFmtId="179" fontId="0" fillId="0" borderId="4" xfId="0" applyNumberFormat="1" applyFont="1" applyBorder="1" applyAlignment="1" applyProtection="1">
      <alignment vertical="center"/>
      <protection/>
    </xf>
    <xf numFmtId="179" fontId="9" fillId="0" borderId="8" xfId="0" applyNumberFormat="1" applyFont="1" applyBorder="1" applyAlignment="1" applyProtection="1" quotePrefix="1">
      <alignment horizontal="left"/>
      <protection/>
    </xf>
    <xf numFmtId="179" fontId="9" fillId="0" borderId="8" xfId="0" applyNumberFormat="1" applyFont="1" applyBorder="1" applyAlignment="1" applyProtection="1">
      <alignment/>
      <protection/>
    </xf>
    <xf numFmtId="179" fontId="0" fillId="0" borderId="22" xfId="0" applyNumberFormat="1" applyFont="1" applyBorder="1" applyAlignment="1">
      <alignment/>
    </xf>
    <xf numFmtId="179" fontId="0" fillId="0" borderId="3" xfId="0" applyNumberFormat="1" applyFont="1" applyBorder="1" applyAlignment="1" applyProtection="1">
      <alignment horizontal="left"/>
      <protection/>
    </xf>
    <xf numFmtId="179" fontId="0" fillId="0" borderId="3" xfId="0" applyNumberFormat="1" applyFont="1" applyBorder="1" applyAlignment="1" applyProtection="1" quotePrefix="1">
      <alignment horizontal="left"/>
      <protection/>
    </xf>
    <xf numFmtId="179" fontId="0" fillId="0" borderId="6" xfId="0" applyNumberFormat="1" applyFont="1" applyBorder="1" applyAlignment="1" applyProtection="1">
      <alignment horizontal="center"/>
      <protection/>
    </xf>
    <xf numFmtId="179" fontId="0" fillId="0" borderId="10" xfId="0" applyNumberFormat="1" applyFont="1" applyBorder="1" applyAlignment="1" applyProtection="1">
      <alignment horizontal="center"/>
      <protection/>
    </xf>
    <xf numFmtId="179" fontId="0" fillId="0" borderId="2" xfId="0" applyNumberFormat="1" applyFont="1" applyBorder="1" applyAlignment="1" applyProtection="1">
      <alignment horizontal="left"/>
      <protection/>
    </xf>
    <xf numFmtId="179" fontId="13" fillId="0" borderId="3" xfId="0" applyNumberFormat="1" applyFont="1" applyBorder="1" applyAlignment="1" applyProtection="1">
      <alignment/>
      <protection/>
    </xf>
    <xf numFmtId="179" fontId="13" fillId="0" borderId="4" xfId="0" applyNumberFormat="1" applyFont="1" applyBorder="1" applyAlignment="1" applyProtection="1">
      <alignment/>
      <protection/>
    </xf>
    <xf numFmtId="179" fontId="13" fillId="0" borderId="3" xfId="0" applyNumberFormat="1" applyFont="1" applyBorder="1" applyAlignment="1" applyProtection="1">
      <alignment horizontal="right"/>
      <protection/>
    </xf>
    <xf numFmtId="179" fontId="13" fillId="0" borderId="10" xfId="0" applyNumberFormat="1" applyFont="1" applyBorder="1" applyAlignment="1" applyProtection="1">
      <alignment/>
      <protection/>
    </xf>
    <xf numFmtId="179" fontId="0" fillId="0" borderId="13" xfId="0" applyNumberFormat="1" applyFont="1" applyBorder="1" applyAlignment="1">
      <alignment/>
    </xf>
    <xf numFmtId="179" fontId="13" fillId="0" borderId="18" xfId="0" applyNumberFormat="1" applyFont="1" applyBorder="1" applyAlignment="1" applyProtection="1">
      <alignment/>
      <protection/>
    </xf>
    <xf numFmtId="179" fontId="13" fillId="0" borderId="1" xfId="0" applyNumberFormat="1" applyFont="1" applyBorder="1" applyAlignment="1" applyProtection="1">
      <alignment/>
      <protection/>
    </xf>
    <xf numFmtId="179" fontId="13" fillId="0" borderId="8" xfId="0" applyNumberFormat="1" applyFont="1" applyBorder="1" applyAlignment="1" applyProtection="1">
      <alignment/>
      <protection/>
    </xf>
    <xf numFmtId="179" fontId="13" fillId="0" borderId="23" xfId="0" applyNumberFormat="1" applyFont="1" applyBorder="1" applyAlignment="1" applyProtection="1">
      <alignment/>
      <protection/>
    </xf>
    <xf numFmtId="179" fontId="0" fillId="0" borderId="18" xfId="0" applyNumberFormat="1" applyFont="1" applyBorder="1" applyAlignment="1" applyProtection="1">
      <alignment horizontal="left"/>
      <protection/>
    </xf>
    <xf numFmtId="179" fontId="13" fillId="0" borderId="20" xfId="0" applyNumberFormat="1" applyFont="1" applyBorder="1" applyAlignment="1" applyProtection="1">
      <alignment/>
      <protection/>
    </xf>
    <xf numFmtId="179" fontId="13" fillId="0" borderId="6" xfId="0" applyNumberFormat="1" applyFont="1" applyBorder="1" applyAlignment="1" applyProtection="1">
      <alignment/>
      <protection/>
    </xf>
    <xf numFmtId="179" fontId="0" fillId="0" borderId="20" xfId="0" applyNumberFormat="1" applyFont="1" applyBorder="1" applyAlignment="1" applyProtection="1">
      <alignment/>
      <protection/>
    </xf>
    <xf numFmtId="179" fontId="3" fillId="0" borderId="1" xfId="0" applyNumberFormat="1" applyFont="1" applyBorder="1" applyAlignment="1" applyProtection="1">
      <alignment horizontal="center"/>
      <protection/>
    </xf>
    <xf numFmtId="179" fontId="0" fillId="0" borderId="1" xfId="0" applyNumberFormat="1" applyFont="1" applyBorder="1" applyAlignment="1" applyProtection="1">
      <alignment horizontal="center"/>
      <protection/>
    </xf>
    <xf numFmtId="179" fontId="3" fillId="0" borderId="1" xfId="0" applyNumberFormat="1" applyFont="1" applyBorder="1" applyAlignment="1" applyProtection="1" quotePrefix="1">
      <alignment horizontal="center"/>
      <protection/>
    </xf>
    <xf numFmtId="179" fontId="0" fillId="0" borderId="22" xfId="0" applyNumberFormat="1" applyFont="1" applyBorder="1" applyAlignment="1" applyProtection="1">
      <alignment/>
      <protection/>
    </xf>
    <xf numFmtId="179" fontId="0" fillId="0" borderId="24" xfId="0" applyNumberFormat="1" applyFont="1" applyBorder="1" applyAlignment="1" applyProtection="1">
      <alignment/>
      <protection/>
    </xf>
    <xf numFmtId="179" fontId="12" fillId="0" borderId="20" xfId="0" applyNumberFormat="1" applyFont="1" applyBorder="1" applyAlignment="1" applyProtection="1">
      <alignment/>
      <protection locked="0"/>
    </xf>
    <xf numFmtId="179" fontId="0" fillId="0" borderId="12" xfId="0" applyNumberFormat="1" applyFont="1" applyBorder="1" applyAlignment="1" applyProtection="1">
      <alignment horizontal="right"/>
      <protection/>
    </xf>
    <xf numFmtId="179" fontId="13" fillId="0" borderId="23" xfId="0" applyNumberFormat="1" applyFont="1" applyBorder="1" applyAlignment="1" applyProtection="1">
      <alignment horizontal="right"/>
      <protection/>
    </xf>
    <xf numFmtId="179" fontId="13" fillId="0" borderId="4" xfId="0" applyNumberFormat="1" applyFont="1" applyBorder="1" applyAlignment="1" applyProtection="1">
      <alignment horizontal="right"/>
      <protection/>
    </xf>
    <xf numFmtId="179" fontId="13" fillId="0" borderId="8" xfId="0" applyNumberFormat="1" applyFont="1" applyBorder="1" applyAlignment="1" applyProtection="1">
      <alignment horizontal="right"/>
      <protection/>
    </xf>
    <xf numFmtId="184" fontId="12" fillId="3" borderId="6" xfId="0" applyNumberFormat="1" applyFont="1" applyFill="1" applyBorder="1" applyAlignment="1" applyProtection="1">
      <alignment/>
      <protection locked="0"/>
    </xf>
    <xf numFmtId="184" fontId="12" fillId="3" borderId="3" xfId="0" applyNumberFormat="1" applyFont="1" applyFill="1" applyBorder="1" applyAlignment="1" applyProtection="1">
      <alignment/>
      <protection locked="0"/>
    </xf>
    <xf numFmtId="184" fontId="12" fillId="3" borderId="2" xfId="0" applyNumberFormat="1" applyFont="1" applyFill="1" applyBorder="1" applyAlignment="1" applyProtection="1">
      <alignment/>
      <protection locked="0"/>
    </xf>
    <xf numFmtId="184" fontId="12" fillId="3" borderId="25" xfId="0" applyNumberFormat="1" applyFont="1" applyFill="1" applyBorder="1" applyAlignment="1" applyProtection="1">
      <alignment/>
      <protection locked="0"/>
    </xf>
    <xf numFmtId="184" fontId="12" fillId="3" borderId="8" xfId="0" applyNumberFormat="1" applyFont="1" applyFill="1" applyBorder="1" applyAlignment="1" applyProtection="1">
      <alignment/>
      <protection locked="0"/>
    </xf>
    <xf numFmtId="184" fontId="12" fillId="3" borderId="23" xfId="0" applyNumberFormat="1" applyFont="1" applyFill="1" applyBorder="1" applyAlignment="1" applyProtection="1">
      <alignment/>
      <protection locked="0"/>
    </xf>
    <xf numFmtId="179" fontId="10" fillId="0" borderId="26" xfId="0" applyNumberFormat="1" applyFont="1" applyBorder="1" applyAlignment="1" applyProtection="1">
      <alignment horizontal="left" shrinkToFit="1"/>
      <protection/>
    </xf>
    <xf numFmtId="179" fontId="10" fillId="0" borderId="27" xfId="0" applyNumberFormat="1" applyFont="1" applyBorder="1" applyAlignment="1" applyProtection="1">
      <alignment horizontal="left" shrinkToFit="1"/>
      <protection/>
    </xf>
    <xf numFmtId="179" fontId="10" fillId="0" borderId="12" xfId="0" applyNumberFormat="1" applyFont="1" applyBorder="1" applyAlignment="1" applyProtection="1">
      <alignment horizontal="left" shrinkToFit="1"/>
      <protection/>
    </xf>
    <xf numFmtId="179" fontId="10" fillId="0" borderId="21" xfId="0" applyNumberFormat="1" applyFont="1" applyBorder="1" applyAlignment="1" applyProtection="1">
      <alignment horizontal="left" shrinkToFit="1"/>
      <protection/>
    </xf>
    <xf numFmtId="179" fontId="0" fillId="0" borderId="23" xfId="0" applyNumberFormat="1" applyBorder="1" applyAlignment="1" applyProtection="1">
      <alignment horizontal="left" shrinkToFit="1"/>
      <protection/>
    </xf>
    <xf numFmtId="179" fontId="0" fillId="0" borderId="7" xfId="0" applyNumberFormat="1" applyBorder="1" applyAlignment="1" applyProtection="1">
      <alignment horizontal="left" shrinkToFit="1"/>
      <protection/>
    </xf>
    <xf numFmtId="179" fontId="3" fillId="0" borderId="4" xfId="0" applyNumberFormat="1" applyFont="1" applyBorder="1" applyAlignment="1">
      <alignment horizontal="left" shrinkToFit="1"/>
    </xf>
    <xf numFmtId="179" fontId="10" fillId="0" borderId="23" xfId="0" applyNumberFormat="1" applyFont="1" applyBorder="1" applyAlignment="1" applyProtection="1">
      <alignment horizontal="left" shrinkToFit="1"/>
      <protection/>
    </xf>
    <xf numFmtId="179" fontId="10" fillId="0" borderId="28" xfId="0" applyNumberFormat="1" applyFont="1" applyBorder="1" applyAlignment="1" applyProtection="1" quotePrefix="1">
      <alignment horizontal="left" shrinkToFit="1"/>
      <protection/>
    </xf>
    <xf numFmtId="179" fontId="13" fillId="0" borderId="26" xfId="0" applyNumberFormat="1" applyFont="1" applyBorder="1" applyAlignment="1" applyProtection="1">
      <alignment horizontal="right"/>
      <protection/>
    </xf>
    <xf numFmtId="179" fontId="13" fillId="0" borderId="10" xfId="0" applyNumberFormat="1" applyFont="1" applyBorder="1" applyAlignment="1" applyProtection="1">
      <alignment horizontal="right"/>
      <protection/>
    </xf>
    <xf numFmtId="179" fontId="13" fillId="0" borderId="29" xfId="0" applyNumberFormat="1" applyFont="1" applyBorder="1" applyAlignment="1" applyProtection="1">
      <alignment horizontal="right"/>
      <protection/>
    </xf>
    <xf numFmtId="179" fontId="13" fillId="0" borderId="30" xfId="0" applyNumberFormat="1" applyFont="1" applyBorder="1" applyAlignment="1" applyProtection="1">
      <alignment horizontal="right"/>
      <protection/>
    </xf>
    <xf numFmtId="179" fontId="13" fillId="0" borderId="23" xfId="0" applyNumberFormat="1" applyFont="1" applyBorder="1" applyAlignment="1" applyProtection="1">
      <alignment horizontal="right"/>
      <protection/>
    </xf>
    <xf numFmtId="179" fontId="13" fillId="0" borderId="7" xfId="0" applyNumberFormat="1" applyFont="1" applyBorder="1" applyAlignment="1" applyProtection="1">
      <alignment horizontal="right"/>
      <protection/>
    </xf>
    <xf numFmtId="179" fontId="13" fillId="0" borderId="12" xfId="0" applyNumberFormat="1" applyFont="1" applyBorder="1" applyAlignment="1" applyProtection="1">
      <alignment horizontal="right"/>
      <protection/>
    </xf>
    <xf numFmtId="179" fontId="13" fillId="0" borderId="14" xfId="0" applyNumberFormat="1" applyFont="1" applyBorder="1" applyAlignment="1" applyProtection="1">
      <alignment horizontal="right"/>
      <protection/>
    </xf>
    <xf numFmtId="179" fontId="13" fillId="0" borderId="26" xfId="0" applyNumberFormat="1" applyFont="1" applyBorder="1" applyAlignment="1" applyProtection="1">
      <alignment horizontal="center"/>
      <protection/>
    </xf>
    <xf numFmtId="179" fontId="13" fillId="0" borderId="10" xfId="0" applyNumberFormat="1" applyFont="1" applyBorder="1" applyAlignment="1" applyProtection="1">
      <alignment horizontal="center"/>
      <protection/>
    </xf>
    <xf numFmtId="179" fontId="13" fillId="0" borderId="29" xfId="0" applyNumberFormat="1" applyFont="1" applyBorder="1" applyAlignment="1" applyProtection="1">
      <alignment horizontal="center"/>
      <protection/>
    </xf>
    <xf numFmtId="179" fontId="13" fillId="0" borderId="30" xfId="0" applyNumberFormat="1" applyFont="1" applyBorder="1" applyAlignment="1" applyProtection="1">
      <alignment horizontal="center"/>
      <protection/>
    </xf>
    <xf numFmtId="179" fontId="13" fillId="0" borderId="23" xfId="0" applyNumberFormat="1" applyFont="1" applyBorder="1" applyAlignment="1" applyProtection="1">
      <alignment horizontal="center"/>
      <protection/>
    </xf>
    <xf numFmtId="179" fontId="13" fillId="0" borderId="7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8"/>
  <sheetViews>
    <sheetView showGridLines="0" showZeros="0" tabSelected="1" zoomScale="75" zoomScaleNormal="75" workbookViewId="0" topLeftCell="A1">
      <selection activeCell="Q58" sqref="Q58"/>
    </sheetView>
  </sheetViews>
  <sheetFormatPr defaultColWidth="10.66015625" defaultRowHeight="18"/>
  <cols>
    <col min="1" max="1" width="6.66015625" style="2" customWidth="1"/>
    <col min="2" max="2" width="5.66015625" style="2" customWidth="1"/>
    <col min="3" max="3" width="6.66015625" style="2" customWidth="1"/>
    <col min="4" max="4" width="2.66015625" style="2" customWidth="1"/>
    <col min="5" max="5" width="6.33203125" style="2" customWidth="1"/>
    <col min="6" max="6" width="8.66015625" style="2" customWidth="1"/>
    <col min="7" max="7" width="6.33203125" style="2" customWidth="1"/>
    <col min="8" max="8" width="8.66015625" style="2" customWidth="1"/>
    <col min="9" max="9" width="6.33203125" style="2" customWidth="1"/>
    <col min="10" max="10" width="8.66015625" style="2" customWidth="1"/>
    <col min="11" max="11" width="1.58203125" style="2" customWidth="1"/>
    <col min="12" max="12" width="6.33203125" style="2" customWidth="1"/>
    <col min="13" max="13" width="8.66015625" style="2" customWidth="1"/>
    <col min="14" max="14" width="6.33203125" style="2" customWidth="1"/>
    <col min="15" max="15" width="8.66015625" style="2" customWidth="1"/>
    <col min="16" max="16" width="7.08203125" style="2" customWidth="1"/>
    <col min="17" max="17" width="8.66015625" style="2" customWidth="1"/>
    <col min="18" max="18" width="1.58203125" style="2" customWidth="1"/>
    <col min="19" max="16384" width="10.66015625" style="2" customWidth="1"/>
  </cols>
  <sheetData>
    <row r="1" spans="1:16" ht="17.25">
      <c r="A1" s="100" t="s">
        <v>86</v>
      </c>
      <c r="B1" s="100"/>
      <c r="C1" s="100"/>
      <c r="D1" s="100"/>
      <c r="E1" s="100"/>
      <c r="F1" s="100"/>
      <c r="G1" s="1"/>
      <c r="H1" s="1"/>
      <c r="I1" s="1"/>
      <c r="J1" s="1"/>
      <c r="L1" s="3"/>
      <c r="M1" s="3"/>
      <c r="N1" s="3"/>
      <c r="O1" s="3"/>
      <c r="P1" s="3"/>
    </row>
    <row r="2" spans="12:16" ht="17.25">
      <c r="L2" s="4"/>
      <c r="M2" s="4"/>
      <c r="N2" s="4"/>
      <c r="O2" s="4"/>
      <c r="P2" s="4"/>
    </row>
    <row r="3" spans="1:18" s="7" customFormat="1" ht="22.5" customHeight="1">
      <c r="A3" s="5" t="s">
        <v>57</v>
      </c>
      <c r="B3" s="6"/>
      <c r="C3" s="1"/>
      <c r="D3" s="1"/>
      <c r="E3" s="1"/>
      <c r="F3" s="1"/>
      <c r="G3" s="1"/>
      <c r="H3" s="1"/>
      <c r="I3" s="1"/>
      <c r="J3" s="1"/>
      <c r="K3" s="1"/>
      <c r="L3" s="5" t="s">
        <v>58</v>
      </c>
      <c r="M3" s="1"/>
      <c r="N3" s="1"/>
      <c r="O3" s="1"/>
      <c r="P3" s="1"/>
      <c r="Q3" s="1"/>
      <c r="R3" s="1"/>
    </row>
    <row r="4" spans="1:18" s="7" customFormat="1" ht="15" customHeight="1" thickBot="1">
      <c r="A4" s="8"/>
      <c r="B4" s="9"/>
      <c r="C4" s="8"/>
      <c r="D4" s="8"/>
      <c r="E4" s="8"/>
      <c r="F4" s="8"/>
      <c r="G4" s="8"/>
      <c r="H4" s="8"/>
      <c r="I4" s="8"/>
      <c r="J4" s="8"/>
      <c r="K4" s="1"/>
      <c r="L4" s="9"/>
      <c r="M4" s="8"/>
      <c r="N4" s="8"/>
      <c r="O4" s="8"/>
      <c r="P4" s="8"/>
      <c r="Q4" s="8"/>
      <c r="R4" s="1"/>
    </row>
    <row r="5" spans="1:18" s="7" customFormat="1" ht="24.75" customHeight="1">
      <c r="A5" s="10"/>
      <c r="B5" s="11" t="s">
        <v>55</v>
      </c>
      <c r="C5" s="11" t="s">
        <v>59</v>
      </c>
      <c r="D5" s="12"/>
      <c r="E5" s="13" t="s">
        <v>71</v>
      </c>
      <c r="F5" s="14"/>
      <c r="G5" s="13" t="s">
        <v>81</v>
      </c>
      <c r="H5" s="14"/>
      <c r="I5" s="98" t="s">
        <v>72</v>
      </c>
      <c r="J5" s="99"/>
      <c r="K5" s="15"/>
      <c r="L5" s="16"/>
      <c r="M5" s="17"/>
      <c r="N5" s="17"/>
      <c r="O5" s="11" t="s">
        <v>0</v>
      </c>
      <c r="P5" s="11" t="s">
        <v>80</v>
      </c>
      <c r="Q5" s="11" t="s">
        <v>1</v>
      </c>
      <c r="R5" s="18"/>
    </row>
    <row r="6" spans="1:18" s="7" customFormat="1" ht="24.75" customHeight="1">
      <c r="A6" s="10"/>
      <c r="B6" s="19"/>
      <c r="C6" s="19" t="s">
        <v>2</v>
      </c>
      <c r="D6" s="11" t="s">
        <v>3</v>
      </c>
      <c r="E6" s="20" t="s">
        <v>4</v>
      </c>
      <c r="F6" s="21"/>
      <c r="G6" s="22" t="s">
        <v>5</v>
      </c>
      <c r="H6" s="21"/>
      <c r="I6" s="23" t="s">
        <v>73</v>
      </c>
      <c r="J6" s="17">
        <f>ROUNDUP(F6*H6,2)</f>
        <v>0</v>
      </c>
      <c r="K6" s="15"/>
      <c r="L6" s="24" t="s">
        <v>74</v>
      </c>
      <c r="M6" s="14" t="s">
        <v>6</v>
      </c>
      <c r="N6" s="17"/>
      <c r="O6" s="25"/>
      <c r="P6" s="25"/>
      <c r="Q6" s="26">
        <f aca="true" t="shared" si="0" ref="Q6:Q11">ROUNDUP(O6*P6,2)</f>
        <v>0</v>
      </c>
      <c r="R6" s="27"/>
    </row>
    <row r="7" spans="1:18" s="7" customFormat="1" ht="24.75" customHeight="1" thickBot="1">
      <c r="A7" s="10" t="s">
        <v>7</v>
      </c>
      <c r="B7" s="19" t="s">
        <v>8</v>
      </c>
      <c r="C7" s="11"/>
      <c r="D7" s="11" t="s">
        <v>9</v>
      </c>
      <c r="E7" s="20" t="s">
        <v>0</v>
      </c>
      <c r="F7" s="21"/>
      <c r="G7" s="20" t="s">
        <v>10</v>
      </c>
      <c r="H7" s="21"/>
      <c r="I7" s="28"/>
      <c r="J7" s="17">
        <f aca="true" t="shared" si="1" ref="J7:J13">ROUNDUP(F7*H7,2)</f>
        <v>0</v>
      </c>
      <c r="K7" s="15"/>
      <c r="L7" s="29"/>
      <c r="M7" s="30" t="s">
        <v>11</v>
      </c>
      <c r="N7" s="31"/>
      <c r="O7" s="32"/>
      <c r="P7" s="32"/>
      <c r="Q7" s="84">
        <f t="shared" si="0"/>
        <v>0</v>
      </c>
      <c r="R7" s="33"/>
    </row>
    <row r="8" spans="1:18" s="7" customFormat="1" ht="24.75" customHeight="1">
      <c r="A8" s="10"/>
      <c r="B8" s="19"/>
      <c r="C8" s="19" t="s">
        <v>56</v>
      </c>
      <c r="D8" s="11" t="s">
        <v>13</v>
      </c>
      <c r="E8" s="34"/>
      <c r="F8" s="21"/>
      <c r="G8" s="34"/>
      <c r="H8" s="21"/>
      <c r="I8" s="28"/>
      <c r="J8" s="17">
        <f t="shared" si="1"/>
        <v>0</v>
      </c>
      <c r="K8" s="15"/>
      <c r="L8" s="35"/>
      <c r="M8" s="101" t="s">
        <v>82</v>
      </c>
      <c r="N8" s="102"/>
      <c r="O8" s="25"/>
      <c r="P8" s="25">
        <v>0.5</v>
      </c>
      <c r="Q8" s="26">
        <f t="shared" si="0"/>
        <v>0</v>
      </c>
      <c r="R8" s="36"/>
    </row>
    <row r="9" spans="1:18" s="7" customFormat="1" ht="24.75" customHeight="1">
      <c r="A9" s="10"/>
      <c r="B9" s="11"/>
      <c r="C9" s="11"/>
      <c r="D9" s="11" t="s">
        <v>14</v>
      </c>
      <c r="E9" s="34"/>
      <c r="F9" s="21"/>
      <c r="G9" s="34"/>
      <c r="H9" s="21"/>
      <c r="I9" s="28"/>
      <c r="J9" s="17">
        <f t="shared" si="1"/>
        <v>0</v>
      </c>
      <c r="K9" s="15"/>
      <c r="L9" s="29" t="s">
        <v>75</v>
      </c>
      <c r="M9" s="94" t="s">
        <v>83</v>
      </c>
      <c r="N9" s="95"/>
      <c r="O9" s="25"/>
      <c r="P9" s="25">
        <v>0.5</v>
      </c>
      <c r="Q9" s="26">
        <f t="shared" si="0"/>
        <v>0</v>
      </c>
      <c r="R9" s="27"/>
    </row>
    <row r="10" spans="1:18" s="7" customFormat="1" ht="24.75" customHeight="1">
      <c r="A10" s="10"/>
      <c r="B10" s="19"/>
      <c r="C10" s="19" t="s">
        <v>2</v>
      </c>
      <c r="D10" s="11" t="s">
        <v>3</v>
      </c>
      <c r="E10" s="34"/>
      <c r="F10" s="21"/>
      <c r="G10" s="34"/>
      <c r="H10" s="21"/>
      <c r="I10" s="28"/>
      <c r="J10" s="17">
        <f t="shared" si="1"/>
        <v>0</v>
      </c>
      <c r="K10" s="15"/>
      <c r="L10" s="37"/>
      <c r="M10" s="94" t="s">
        <v>84</v>
      </c>
      <c r="N10" s="95"/>
      <c r="O10" s="25"/>
      <c r="P10" s="25">
        <v>0.5</v>
      </c>
      <c r="Q10" s="26">
        <f t="shared" si="0"/>
        <v>0</v>
      </c>
      <c r="R10" s="27"/>
    </row>
    <row r="11" spans="1:18" s="7" customFormat="1" ht="24.75" customHeight="1" thickBot="1">
      <c r="A11" s="10" t="s">
        <v>15</v>
      </c>
      <c r="B11" s="19" t="s">
        <v>16</v>
      </c>
      <c r="C11" s="11"/>
      <c r="D11" s="11" t="s">
        <v>9</v>
      </c>
      <c r="E11" s="34"/>
      <c r="F11" s="21"/>
      <c r="G11" s="34"/>
      <c r="H11" s="21"/>
      <c r="I11" s="28"/>
      <c r="J11" s="17">
        <f t="shared" si="1"/>
        <v>0</v>
      </c>
      <c r="K11" s="15"/>
      <c r="L11" s="38"/>
      <c r="M11" s="96" t="s">
        <v>85</v>
      </c>
      <c r="N11" s="97"/>
      <c r="O11" s="39"/>
      <c r="P11" s="39">
        <v>0.5</v>
      </c>
      <c r="Q11" s="26">
        <f t="shared" si="0"/>
        <v>0</v>
      </c>
      <c r="R11" s="33"/>
    </row>
    <row r="12" spans="1:18" s="7" customFormat="1" ht="24.75" customHeight="1" thickBot="1">
      <c r="A12" s="10"/>
      <c r="B12" s="19"/>
      <c r="C12" s="19" t="s">
        <v>12</v>
      </c>
      <c r="D12" s="11" t="s">
        <v>13</v>
      </c>
      <c r="E12" s="34"/>
      <c r="F12" s="21"/>
      <c r="G12" s="34"/>
      <c r="H12" s="21"/>
      <c r="I12" s="28"/>
      <c r="J12" s="17">
        <f t="shared" si="1"/>
        <v>0</v>
      </c>
      <c r="K12" s="41"/>
      <c r="L12" s="42"/>
      <c r="M12" s="42"/>
      <c r="N12" s="42"/>
      <c r="O12" s="42"/>
      <c r="P12" s="42"/>
      <c r="Q12" s="43"/>
      <c r="R12" s="1"/>
    </row>
    <row r="13" spans="1:18" s="7" customFormat="1" ht="24.75" customHeight="1" thickBot="1">
      <c r="A13" s="44"/>
      <c r="B13" s="45"/>
      <c r="C13" s="45"/>
      <c r="D13" s="45" t="s">
        <v>14</v>
      </c>
      <c r="E13" s="46"/>
      <c r="F13" s="47"/>
      <c r="G13" s="46"/>
      <c r="H13" s="48"/>
      <c r="I13" s="49"/>
      <c r="J13" s="33">
        <f t="shared" si="1"/>
        <v>0</v>
      </c>
      <c r="K13" s="15"/>
      <c r="L13" s="50" t="s">
        <v>17</v>
      </c>
      <c r="M13" s="17"/>
      <c r="N13" s="17"/>
      <c r="O13" s="17"/>
      <c r="P13" s="17"/>
      <c r="Q13" s="26">
        <f>MAX(Q6,Q8)</f>
        <v>0</v>
      </c>
      <c r="R13" s="51"/>
    </row>
    <row r="14" spans="1:18" s="7" customFormat="1" ht="24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50" t="s">
        <v>18</v>
      </c>
      <c r="M14" s="17"/>
      <c r="N14" s="17"/>
      <c r="O14" s="17"/>
      <c r="P14" s="17"/>
      <c r="Q14" s="26">
        <f>MAX(Q6,Q9)</f>
        <v>0</v>
      </c>
      <c r="R14" s="27"/>
    </row>
    <row r="15" spans="1:18" s="7" customFormat="1" ht="24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50" t="s">
        <v>19</v>
      </c>
      <c r="M15" s="17"/>
      <c r="N15" s="17"/>
      <c r="O15" s="17"/>
      <c r="P15" s="17"/>
      <c r="Q15" s="26">
        <f>MAX(Q7,Q10)</f>
        <v>0</v>
      </c>
      <c r="R15" s="27"/>
    </row>
    <row r="16" spans="1:18" s="7" customFormat="1" ht="24.75" customHeight="1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52" t="s">
        <v>20</v>
      </c>
      <c r="M16" s="8"/>
      <c r="N16" s="8"/>
      <c r="O16" s="8"/>
      <c r="P16" s="8"/>
      <c r="Q16" s="40">
        <f>MAX(Q7,Q11)</f>
        <v>0</v>
      </c>
      <c r="R16" s="33"/>
    </row>
    <row r="17" spans="1:18" s="7" customFormat="1" ht="12" customHeight="1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2"/>
      <c r="R17" s="1"/>
    </row>
    <row r="18" spans="1:18" s="7" customFormat="1" ht="24.75" customHeight="1">
      <c r="A18" s="41"/>
      <c r="B18" s="53" t="s">
        <v>8</v>
      </c>
      <c r="C18" s="54"/>
      <c r="D18" s="6"/>
      <c r="E18" s="55" t="s">
        <v>65</v>
      </c>
      <c r="F18" s="56"/>
      <c r="G18" s="56"/>
      <c r="H18" s="56"/>
      <c r="I18" s="57" t="s">
        <v>79</v>
      </c>
      <c r="J18" s="6"/>
      <c r="K18" s="6"/>
      <c r="L18" s="50" t="s">
        <v>68</v>
      </c>
      <c r="M18" s="17"/>
      <c r="N18" s="17"/>
      <c r="O18" s="17"/>
      <c r="P18" s="58" t="s">
        <v>78</v>
      </c>
      <c r="R18" s="59"/>
    </row>
    <row r="19" spans="1:18" s="7" customFormat="1" ht="24.75" customHeight="1">
      <c r="A19" s="16"/>
      <c r="B19" s="28"/>
      <c r="C19" s="28"/>
      <c r="D19" s="17"/>
      <c r="E19" s="50" t="s">
        <v>21</v>
      </c>
      <c r="F19" s="17"/>
      <c r="G19" s="60" t="s">
        <v>22</v>
      </c>
      <c r="H19" s="17"/>
      <c r="I19" s="61" t="s">
        <v>76</v>
      </c>
      <c r="J19" s="17"/>
      <c r="K19" s="17"/>
      <c r="L19" s="50" t="s">
        <v>66</v>
      </c>
      <c r="M19" s="17"/>
      <c r="N19" s="60" t="s">
        <v>67</v>
      </c>
      <c r="O19" s="17"/>
      <c r="P19" s="61" t="s">
        <v>76</v>
      </c>
      <c r="Q19" s="17"/>
      <c r="R19" s="36"/>
    </row>
    <row r="20" spans="1:18" s="7" customFormat="1" ht="24.75" customHeight="1">
      <c r="A20" s="50" t="s">
        <v>61</v>
      </c>
      <c r="B20" s="12"/>
      <c r="C20" s="11" t="s">
        <v>64</v>
      </c>
      <c r="D20" s="12"/>
      <c r="E20" s="62" t="s">
        <v>23</v>
      </c>
      <c r="F20" s="11" t="s">
        <v>24</v>
      </c>
      <c r="G20" s="11" t="s">
        <v>23</v>
      </c>
      <c r="H20" s="11" t="s">
        <v>24</v>
      </c>
      <c r="I20" s="11" t="s">
        <v>23</v>
      </c>
      <c r="J20" s="11" t="s">
        <v>24</v>
      </c>
      <c r="K20" s="12"/>
      <c r="L20" s="62" t="s">
        <v>23</v>
      </c>
      <c r="M20" s="11" t="s">
        <v>24</v>
      </c>
      <c r="N20" s="11" t="s">
        <v>23</v>
      </c>
      <c r="O20" s="11" t="s">
        <v>24</v>
      </c>
      <c r="P20" s="11" t="s">
        <v>23</v>
      </c>
      <c r="Q20" s="11" t="s">
        <v>24</v>
      </c>
      <c r="R20" s="63"/>
    </row>
    <row r="21" spans="1:18" s="7" customFormat="1" ht="24.75" customHeight="1">
      <c r="A21" s="64" t="s">
        <v>60</v>
      </c>
      <c r="B21" s="11" t="s">
        <v>26</v>
      </c>
      <c r="C21" s="28">
        <v>0.5</v>
      </c>
      <c r="D21" s="17"/>
      <c r="E21" s="88"/>
      <c r="F21" s="65">
        <f>+ROUNDDOWN(C21*E21,2)</f>
        <v>0</v>
      </c>
      <c r="G21" s="89"/>
      <c r="H21" s="65">
        <f>+ROUNDDOWN(C21*G21,2)</f>
        <v>0</v>
      </c>
      <c r="I21" s="89"/>
      <c r="J21" s="103">
        <f>ROUNDDOWN(C21*I21,2)</f>
        <v>0</v>
      </c>
      <c r="K21" s="104"/>
      <c r="L21" s="88"/>
      <c r="M21" s="67">
        <f>ROUNDDOWN(C21*L21,2)</f>
        <v>0</v>
      </c>
      <c r="N21" s="89"/>
      <c r="O21" s="65">
        <f>+ROUNDDOWN(C21*N21,2)</f>
        <v>0</v>
      </c>
      <c r="P21" s="89"/>
      <c r="Q21" s="103">
        <f>+ROUNDDOWN(C21*P21,2)</f>
        <v>0</v>
      </c>
      <c r="R21" s="104"/>
    </row>
    <row r="22" spans="1:18" s="7" customFormat="1" ht="24.75" customHeight="1">
      <c r="A22" s="64" t="s">
        <v>27</v>
      </c>
      <c r="B22" s="11" t="s">
        <v>28</v>
      </c>
      <c r="C22" s="28">
        <v>1</v>
      </c>
      <c r="D22" s="17"/>
      <c r="E22" s="88"/>
      <c r="F22" s="65">
        <f aca="true" t="shared" si="2" ref="F22:F31">+ROUNDDOWN(C22*E22,2)</f>
        <v>0</v>
      </c>
      <c r="G22" s="89"/>
      <c r="H22" s="65">
        <f aca="true" t="shared" si="3" ref="H22:H31">+ROUNDDOWN(C22*G22,2)</f>
        <v>0</v>
      </c>
      <c r="I22" s="89"/>
      <c r="J22" s="103">
        <f aca="true" t="shared" si="4" ref="J22:J31">ROUNDDOWN(C22*I22,2)</f>
        <v>0</v>
      </c>
      <c r="K22" s="104"/>
      <c r="L22" s="88"/>
      <c r="M22" s="67">
        <f aca="true" t="shared" si="5" ref="M22:M31">ROUNDDOWN(C22*L22,2)</f>
        <v>0</v>
      </c>
      <c r="N22" s="89"/>
      <c r="O22" s="65">
        <f aca="true" t="shared" si="6" ref="O22:O31">+ROUNDDOWN(C22*N22,2)</f>
        <v>0</v>
      </c>
      <c r="P22" s="89"/>
      <c r="Q22" s="103">
        <f aca="true" t="shared" si="7" ref="Q22:Q31">+ROUNDDOWN(C22*P22,2)</f>
        <v>0</v>
      </c>
      <c r="R22" s="104"/>
    </row>
    <row r="23" spans="1:18" s="7" customFormat="1" ht="24.75" customHeight="1" thickBot="1">
      <c r="A23" s="52" t="s">
        <v>29</v>
      </c>
      <c r="B23" s="30" t="s">
        <v>62</v>
      </c>
      <c r="C23" s="69"/>
      <c r="D23" s="33"/>
      <c r="E23" s="90"/>
      <c r="F23" s="72">
        <f t="shared" si="2"/>
        <v>0</v>
      </c>
      <c r="G23" s="92"/>
      <c r="H23" s="72">
        <f t="shared" si="3"/>
        <v>0</v>
      </c>
      <c r="I23" s="92"/>
      <c r="J23" s="105">
        <f t="shared" si="4"/>
        <v>0</v>
      </c>
      <c r="K23" s="106"/>
      <c r="L23" s="90"/>
      <c r="M23" s="87">
        <f t="shared" si="5"/>
        <v>0</v>
      </c>
      <c r="N23" s="92"/>
      <c r="O23" s="72">
        <f t="shared" si="6"/>
        <v>0</v>
      </c>
      <c r="P23" s="92"/>
      <c r="Q23" s="105">
        <f t="shared" si="7"/>
        <v>0</v>
      </c>
      <c r="R23" s="106"/>
    </row>
    <row r="24" spans="1:18" s="7" customFormat="1" ht="24.75" customHeight="1">
      <c r="A24" s="10" t="s">
        <v>31</v>
      </c>
      <c r="B24" s="11" t="s">
        <v>28</v>
      </c>
      <c r="C24" s="28">
        <v>1</v>
      </c>
      <c r="D24" s="17"/>
      <c r="E24" s="91"/>
      <c r="F24" s="73">
        <f t="shared" si="2"/>
        <v>0</v>
      </c>
      <c r="G24" s="93"/>
      <c r="H24" s="73">
        <f t="shared" si="3"/>
        <v>0</v>
      </c>
      <c r="I24" s="93"/>
      <c r="J24" s="107">
        <f t="shared" si="4"/>
        <v>0</v>
      </c>
      <c r="K24" s="108"/>
      <c r="L24" s="91"/>
      <c r="M24" s="85">
        <f t="shared" si="5"/>
        <v>0</v>
      </c>
      <c r="N24" s="93"/>
      <c r="O24" s="73">
        <f t="shared" si="6"/>
        <v>0</v>
      </c>
      <c r="P24" s="93"/>
      <c r="Q24" s="107">
        <f>+ROUNDDOWN(C24*P24,2)</f>
        <v>0</v>
      </c>
      <c r="R24" s="108"/>
    </row>
    <row r="25" spans="1:18" s="7" customFormat="1" ht="24.75" customHeight="1">
      <c r="A25" s="10" t="s">
        <v>32</v>
      </c>
      <c r="B25" s="11" t="s">
        <v>33</v>
      </c>
      <c r="C25" s="28">
        <v>2</v>
      </c>
      <c r="D25" s="17"/>
      <c r="E25" s="88"/>
      <c r="F25" s="65">
        <f>+ROUNDDOWN(C25*E25,2)</f>
        <v>0</v>
      </c>
      <c r="G25" s="89"/>
      <c r="H25" s="65">
        <f t="shared" si="3"/>
        <v>0</v>
      </c>
      <c r="I25" s="89"/>
      <c r="J25" s="103">
        <f t="shared" si="4"/>
        <v>0</v>
      </c>
      <c r="K25" s="104"/>
      <c r="L25" s="88"/>
      <c r="M25" s="67">
        <f t="shared" si="5"/>
        <v>0</v>
      </c>
      <c r="N25" s="89"/>
      <c r="O25" s="65">
        <f>ROUNDDOWN(C25*N25,2)</f>
        <v>0</v>
      </c>
      <c r="P25" s="89"/>
      <c r="Q25" s="103">
        <f>+ROUNDDOWN(C25*P25,2)</f>
        <v>0</v>
      </c>
      <c r="R25" s="104"/>
    </row>
    <row r="26" spans="1:18" s="7" customFormat="1" ht="24.75" customHeight="1">
      <c r="A26" s="10" t="s">
        <v>34</v>
      </c>
      <c r="B26" s="11" t="s">
        <v>35</v>
      </c>
      <c r="C26" s="28">
        <v>2.5</v>
      </c>
      <c r="D26" s="17"/>
      <c r="E26" s="88"/>
      <c r="F26" s="65">
        <f>+ROUNDDOWN(C26*E26,2)</f>
        <v>0</v>
      </c>
      <c r="G26" s="89"/>
      <c r="H26" s="65">
        <f t="shared" si="3"/>
        <v>0</v>
      </c>
      <c r="I26" s="89"/>
      <c r="J26" s="103">
        <f>ROUNDDOWN(C26*I26,2)</f>
        <v>0</v>
      </c>
      <c r="K26" s="104"/>
      <c r="L26" s="88"/>
      <c r="M26" s="67">
        <f>ROUNDDOWN(C26*L26,2)</f>
        <v>0</v>
      </c>
      <c r="N26" s="89"/>
      <c r="O26" s="65">
        <f>ROUNDDOWN(C26*N26,2)</f>
        <v>0</v>
      </c>
      <c r="P26" s="89"/>
      <c r="Q26" s="103">
        <f>+ROUNDDOWN(C26*P26,2)</f>
        <v>0</v>
      </c>
      <c r="R26" s="104"/>
    </row>
    <row r="27" spans="1:18" s="7" customFormat="1" ht="24.75" customHeight="1">
      <c r="A27" s="10" t="s">
        <v>36</v>
      </c>
      <c r="B27" s="11" t="s">
        <v>37</v>
      </c>
      <c r="C27" s="28">
        <v>3</v>
      </c>
      <c r="D27" s="17"/>
      <c r="E27" s="88"/>
      <c r="F27" s="65">
        <f t="shared" si="2"/>
        <v>0</v>
      </c>
      <c r="G27" s="89"/>
      <c r="H27" s="65">
        <f t="shared" si="3"/>
        <v>0</v>
      </c>
      <c r="I27" s="89"/>
      <c r="J27" s="103">
        <f>ROUNDDOWN(C27*I27,2)</f>
        <v>0</v>
      </c>
      <c r="K27" s="104"/>
      <c r="L27" s="88"/>
      <c r="M27" s="67">
        <f t="shared" si="5"/>
        <v>0</v>
      </c>
      <c r="N27" s="89"/>
      <c r="O27" s="65">
        <f t="shared" si="6"/>
        <v>0</v>
      </c>
      <c r="P27" s="89"/>
      <c r="Q27" s="103">
        <f t="shared" si="7"/>
        <v>0</v>
      </c>
      <c r="R27" s="104"/>
    </row>
    <row r="28" spans="1:18" s="7" customFormat="1" ht="24.75" customHeight="1">
      <c r="A28" s="10" t="s">
        <v>38</v>
      </c>
      <c r="B28" s="11" t="s">
        <v>39</v>
      </c>
      <c r="C28" s="28">
        <v>3.5</v>
      </c>
      <c r="D28" s="17"/>
      <c r="E28" s="88"/>
      <c r="F28" s="65">
        <f t="shared" si="2"/>
        <v>0</v>
      </c>
      <c r="G28" s="89"/>
      <c r="H28" s="65">
        <f t="shared" si="3"/>
        <v>0</v>
      </c>
      <c r="I28" s="89"/>
      <c r="J28" s="103">
        <f t="shared" si="4"/>
        <v>0</v>
      </c>
      <c r="K28" s="104"/>
      <c r="L28" s="88"/>
      <c r="M28" s="67">
        <f t="shared" si="5"/>
        <v>0</v>
      </c>
      <c r="N28" s="89"/>
      <c r="O28" s="65">
        <f t="shared" si="6"/>
        <v>0</v>
      </c>
      <c r="P28" s="89"/>
      <c r="Q28" s="103">
        <f t="shared" si="7"/>
        <v>0</v>
      </c>
      <c r="R28" s="104"/>
    </row>
    <row r="29" spans="1:18" s="7" customFormat="1" ht="24.75" customHeight="1">
      <c r="A29" s="10" t="s">
        <v>40</v>
      </c>
      <c r="B29" s="11" t="s">
        <v>41</v>
      </c>
      <c r="C29" s="28">
        <v>4</v>
      </c>
      <c r="D29" s="17"/>
      <c r="E29" s="88"/>
      <c r="F29" s="65">
        <f t="shared" si="2"/>
        <v>0</v>
      </c>
      <c r="G29" s="89"/>
      <c r="H29" s="65">
        <f t="shared" si="3"/>
        <v>0</v>
      </c>
      <c r="I29" s="89"/>
      <c r="J29" s="103">
        <f t="shared" si="4"/>
        <v>0</v>
      </c>
      <c r="K29" s="104"/>
      <c r="L29" s="88"/>
      <c r="M29" s="67">
        <f t="shared" si="5"/>
        <v>0</v>
      </c>
      <c r="N29" s="89"/>
      <c r="O29" s="65">
        <f t="shared" si="6"/>
        <v>0</v>
      </c>
      <c r="P29" s="89"/>
      <c r="Q29" s="103">
        <f t="shared" si="7"/>
        <v>0</v>
      </c>
      <c r="R29" s="104"/>
    </row>
    <row r="30" spans="1:18" s="7" customFormat="1" ht="24.75" customHeight="1">
      <c r="A30" s="10" t="s">
        <v>42</v>
      </c>
      <c r="B30" s="11" t="s">
        <v>43</v>
      </c>
      <c r="C30" s="28">
        <v>4.5</v>
      </c>
      <c r="D30" s="17"/>
      <c r="E30" s="88"/>
      <c r="F30" s="65">
        <f t="shared" si="2"/>
        <v>0</v>
      </c>
      <c r="G30" s="89"/>
      <c r="H30" s="65">
        <f t="shared" si="3"/>
        <v>0</v>
      </c>
      <c r="I30" s="89"/>
      <c r="J30" s="103">
        <f t="shared" si="4"/>
        <v>0</v>
      </c>
      <c r="K30" s="104"/>
      <c r="L30" s="88"/>
      <c r="M30" s="67">
        <f t="shared" si="5"/>
        <v>0</v>
      </c>
      <c r="N30" s="89"/>
      <c r="O30" s="65">
        <f t="shared" si="6"/>
        <v>0</v>
      </c>
      <c r="P30" s="89"/>
      <c r="Q30" s="103">
        <f t="shared" si="7"/>
        <v>0</v>
      </c>
      <c r="R30" s="104"/>
    </row>
    <row r="31" spans="1:18" s="7" customFormat="1" ht="24.75" customHeight="1">
      <c r="A31" s="10" t="s">
        <v>44</v>
      </c>
      <c r="B31" s="11" t="s">
        <v>45</v>
      </c>
      <c r="C31" s="28">
        <v>5</v>
      </c>
      <c r="D31" s="17"/>
      <c r="E31" s="88"/>
      <c r="F31" s="65">
        <f t="shared" si="2"/>
        <v>0</v>
      </c>
      <c r="G31" s="89"/>
      <c r="H31" s="65">
        <f t="shared" si="3"/>
        <v>0</v>
      </c>
      <c r="I31" s="89"/>
      <c r="J31" s="103">
        <f t="shared" si="4"/>
        <v>0</v>
      </c>
      <c r="K31" s="104"/>
      <c r="L31" s="88"/>
      <c r="M31" s="67">
        <f t="shared" si="5"/>
        <v>0</v>
      </c>
      <c r="N31" s="89"/>
      <c r="O31" s="65">
        <f t="shared" si="6"/>
        <v>0</v>
      </c>
      <c r="P31" s="89"/>
      <c r="Q31" s="103">
        <f t="shared" si="7"/>
        <v>0</v>
      </c>
      <c r="R31" s="104"/>
    </row>
    <row r="32" spans="1:18" s="7" customFormat="1" ht="24.75" customHeight="1" thickBot="1">
      <c r="A32" s="44" t="s">
        <v>29</v>
      </c>
      <c r="B32" s="74" t="s">
        <v>63</v>
      </c>
      <c r="C32" s="45"/>
      <c r="D32" s="8"/>
      <c r="E32" s="75"/>
      <c r="F32" s="71">
        <f>SUM(F24:F31)</f>
        <v>0</v>
      </c>
      <c r="G32" s="70"/>
      <c r="H32" s="71">
        <f>SUM(H24:H31)</f>
        <v>0</v>
      </c>
      <c r="I32" s="70"/>
      <c r="J32" s="109">
        <f>SUM(J24:J31)</f>
        <v>0</v>
      </c>
      <c r="K32" s="110"/>
      <c r="L32" s="75"/>
      <c r="M32" s="71">
        <f>SUM(M24:M31)</f>
        <v>0</v>
      </c>
      <c r="N32" s="70"/>
      <c r="O32" s="71">
        <f>SUM(O24:O31)</f>
        <v>0</v>
      </c>
      <c r="P32" s="70"/>
      <c r="Q32" s="109">
        <f>SUM(Q24:Q31)</f>
        <v>0</v>
      </c>
      <c r="R32" s="110"/>
    </row>
    <row r="33" spans="1:18" s="7" customFormat="1" ht="24.75" customHeight="1">
      <c r="A33" s="50" t="s">
        <v>69</v>
      </c>
      <c r="B33" s="17"/>
      <c r="C33" s="17"/>
      <c r="D33" s="17"/>
      <c r="E33" s="66"/>
      <c r="F33" s="66">
        <f>F23+F32</f>
        <v>0</v>
      </c>
      <c r="G33" s="65"/>
      <c r="H33" s="66">
        <f>H23+H32</f>
        <v>0</v>
      </c>
      <c r="I33" s="65"/>
      <c r="J33" s="107">
        <f>J23+J32</f>
        <v>0</v>
      </c>
      <c r="K33" s="108"/>
      <c r="L33" s="76"/>
      <c r="M33" s="66">
        <f>M23+M32</f>
        <v>0</v>
      </c>
      <c r="N33" s="65"/>
      <c r="O33" s="66">
        <f>O23+O32</f>
        <v>0</v>
      </c>
      <c r="P33" s="65"/>
      <c r="Q33" s="107">
        <f>Q23+Q32</f>
        <v>0</v>
      </c>
      <c r="R33" s="108"/>
    </row>
    <row r="34" spans="1:18" s="7" customFormat="1" ht="24.75" customHeight="1">
      <c r="A34" s="50" t="s">
        <v>47</v>
      </c>
      <c r="B34" s="17"/>
      <c r="C34" s="17"/>
      <c r="D34" s="17"/>
      <c r="E34" s="66"/>
      <c r="F34" s="66">
        <f>J6</f>
        <v>0</v>
      </c>
      <c r="G34" s="65"/>
      <c r="H34" s="66">
        <f>J7</f>
        <v>0</v>
      </c>
      <c r="I34" s="65"/>
      <c r="J34" s="103">
        <f>Q13</f>
        <v>0</v>
      </c>
      <c r="K34" s="104"/>
      <c r="L34" s="76"/>
      <c r="M34" s="66">
        <f>J8</f>
        <v>0</v>
      </c>
      <c r="N34" s="65"/>
      <c r="O34" s="66">
        <f>J9</f>
        <v>0</v>
      </c>
      <c r="P34" s="65"/>
      <c r="Q34" s="103">
        <f>Q14</f>
        <v>0</v>
      </c>
      <c r="R34" s="104"/>
    </row>
    <row r="35" spans="1:18" s="7" customFormat="1" ht="24.75" customHeight="1">
      <c r="A35" s="50" t="s">
        <v>48</v>
      </c>
      <c r="B35" s="17"/>
      <c r="C35" s="17"/>
      <c r="D35" s="17"/>
      <c r="E35" s="66"/>
      <c r="F35" s="66" t="e">
        <f>+ROUNDDOWN(F33/F34,2)</f>
        <v>#DIV/0!</v>
      </c>
      <c r="G35" s="65"/>
      <c r="H35" s="66" t="e">
        <f>+ROUNDDOWN(H33/H34,2)</f>
        <v>#DIV/0!</v>
      </c>
      <c r="I35" s="67"/>
      <c r="J35" s="67"/>
      <c r="K35" s="86"/>
      <c r="L35" s="76"/>
      <c r="M35" s="66" t="e">
        <f>ROUNDDOWN(M33/M34,2)</f>
        <v>#DIV/0!</v>
      </c>
      <c r="N35" s="65"/>
      <c r="O35" s="66" t="e">
        <f>ROUNDDOWN(O33/O34,2)</f>
        <v>#DIV/0!</v>
      </c>
      <c r="P35" s="67"/>
      <c r="Q35" s="65"/>
      <c r="R35" s="68"/>
    </row>
    <row r="36" spans="1:18" s="7" customFormat="1" ht="24.75" customHeight="1">
      <c r="A36" s="50" t="s">
        <v>49</v>
      </c>
      <c r="B36" s="17"/>
      <c r="C36" s="17"/>
      <c r="D36" s="17"/>
      <c r="E36" s="66"/>
      <c r="F36" s="66"/>
      <c r="G36" s="66"/>
      <c r="H36" s="66" t="e">
        <f>ROUNDDOWN(MIN(F35,H35)/MAX(F35,H35),2)</f>
        <v>#DIV/0!</v>
      </c>
      <c r="I36" s="65"/>
      <c r="J36" s="67"/>
      <c r="K36" s="86"/>
      <c r="L36" s="76"/>
      <c r="M36" s="66"/>
      <c r="N36" s="66"/>
      <c r="O36" s="66" t="e">
        <f>ROUNDDOWN(MIN(M35,O35)/MAX(M35,O35),2)</f>
        <v>#DIV/0!</v>
      </c>
      <c r="P36" s="65"/>
      <c r="Q36" s="65"/>
      <c r="R36" s="68"/>
    </row>
    <row r="37" spans="1:18" s="7" customFormat="1" ht="24.75" customHeight="1" thickBot="1">
      <c r="A37" s="77"/>
      <c r="B37" s="78" t="s">
        <v>50</v>
      </c>
      <c r="C37" s="8"/>
      <c r="D37" s="8"/>
      <c r="E37" s="8"/>
      <c r="F37" s="8"/>
      <c r="G37" s="8"/>
      <c r="H37" s="78" t="e">
        <f>IF(AND(F35&gt;=1,H35&gt;=1),"Ｏ．Ｋ",IF(H36&gt;=0.5,"Ｏ．Ｋ","Ｎ．Ｇ"))</f>
        <v>#DIV/0!</v>
      </c>
      <c r="I37" s="45"/>
      <c r="J37" s="78" t="str">
        <f>IF(J34&lt;J33,"Ｏ．Ｋ","Ｎ．Ｇ")</f>
        <v>Ｎ．Ｇ</v>
      </c>
      <c r="K37" s="79"/>
      <c r="L37" s="44"/>
      <c r="M37" s="79"/>
      <c r="N37" s="79"/>
      <c r="O37" s="80" t="e">
        <f>IF(AND(M35&gt;=1,O35&gt;=1),"Ｏ．Ｋ",IF(O36&gt;=0.5,"Ｏ．Ｋ","Ｎ．Ｇ"))</f>
        <v>#DIV/0!</v>
      </c>
      <c r="P37" s="45"/>
      <c r="Q37" s="78" t="str">
        <f>IF(Q34&lt;Q33,"Ｏ．Ｋ","Ｎ．Ｇ")</f>
        <v>Ｎ．Ｇ</v>
      </c>
      <c r="R37" s="33"/>
    </row>
    <row r="38" spans="1:18" s="7" customFormat="1" ht="12" customHeight="1" thickBo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2"/>
      <c r="R38" s="1"/>
    </row>
    <row r="39" spans="1:18" s="7" customFormat="1" ht="24.75" customHeight="1">
      <c r="A39" s="41"/>
      <c r="B39" s="53" t="s">
        <v>70</v>
      </c>
      <c r="C39" s="54"/>
      <c r="D39" s="6"/>
      <c r="E39" s="55" t="s">
        <v>65</v>
      </c>
      <c r="F39" s="56"/>
      <c r="G39" s="56"/>
      <c r="H39" s="56"/>
      <c r="I39" s="58" t="s">
        <v>78</v>
      </c>
      <c r="J39" s="6"/>
      <c r="K39" s="6"/>
      <c r="L39" s="50" t="s">
        <v>68</v>
      </c>
      <c r="M39" s="17"/>
      <c r="N39" s="17"/>
      <c r="O39" s="17"/>
      <c r="P39" s="58" t="s">
        <v>78</v>
      </c>
      <c r="R39" s="81"/>
    </row>
    <row r="40" spans="1:18" s="7" customFormat="1" ht="24.75" customHeight="1">
      <c r="A40" s="16"/>
      <c r="B40" s="28"/>
      <c r="C40" s="28"/>
      <c r="D40" s="17"/>
      <c r="E40" s="50" t="s">
        <v>21</v>
      </c>
      <c r="F40" s="17"/>
      <c r="G40" s="60" t="s">
        <v>22</v>
      </c>
      <c r="H40" s="17"/>
      <c r="I40" s="13" t="s">
        <v>77</v>
      </c>
      <c r="J40" s="17"/>
      <c r="K40" s="17"/>
      <c r="L40" s="50" t="s">
        <v>66</v>
      </c>
      <c r="M40" s="17"/>
      <c r="N40" s="60" t="s">
        <v>67</v>
      </c>
      <c r="O40" s="17"/>
      <c r="P40" s="61" t="s">
        <v>76</v>
      </c>
      <c r="Q40" s="17"/>
      <c r="R40" s="82"/>
    </row>
    <row r="41" spans="1:18" s="7" customFormat="1" ht="24.75" customHeight="1">
      <c r="A41" s="50" t="s">
        <v>61</v>
      </c>
      <c r="B41" s="12"/>
      <c r="C41" s="11" t="s">
        <v>64</v>
      </c>
      <c r="D41" s="12"/>
      <c r="E41" s="62" t="s">
        <v>23</v>
      </c>
      <c r="F41" s="11" t="s">
        <v>24</v>
      </c>
      <c r="G41" s="11" t="s">
        <v>23</v>
      </c>
      <c r="H41" s="11" t="s">
        <v>24</v>
      </c>
      <c r="I41" s="11" t="s">
        <v>23</v>
      </c>
      <c r="J41" s="11" t="s">
        <v>24</v>
      </c>
      <c r="K41" s="12"/>
      <c r="L41" s="62" t="s">
        <v>23</v>
      </c>
      <c r="M41" s="11" t="s">
        <v>24</v>
      </c>
      <c r="N41" s="11" t="s">
        <v>23</v>
      </c>
      <c r="O41" s="11" t="s">
        <v>24</v>
      </c>
      <c r="P41" s="11" t="s">
        <v>23</v>
      </c>
      <c r="Q41" s="11" t="s">
        <v>24</v>
      </c>
      <c r="R41" s="63"/>
    </row>
    <row r="42" spans="1:18" s="7" customFormat="1" ht="24.75" customHeight="1">
      <c r="A42" s="64" t="s">
        <v>25</v>
      </c>
      <c r="B42" s="11" t="s">
        <v>26</v>
      </c>
      <c r="C42" s="28">
        <v>0.5</v>
      </c>
      <c r="D42" s="17"/>
      <c r="E42" s="88"/>
      <c r="F42" s="65">
        <f>+ROUNDDOWN(C42*E42,2)</f>
        <v>0</v>
      </c>
      <c r="G42" s="89"/>
      <c r="H42" s="65">
        <f>+ROUNDDOWN(C42*G42,2)</f>
        <v>0</v>
      </c>
      <c r="I42" s="89"/>
      <c r="J42" s="111">
        <f>+ROUNDDOWN(C42*I42,2)</f>
        <v>0</v>
      </c>
      <c r="K42" s="112"/>
      <c r="L42" s="88"/>
      <c r="M42" s="65">
        <f>+ROUNDDOWN(C42*L42,2)</f>
        <v>0</v>
      </c>
      <c r="N42" s="89"/>
      <c r="O42" s="65">
        <f>+ROUNDDOWN(C42*N42,2)</f>
        <v>0</v>
      </c>
      <c r="P42" s="89"/>
      <c r="Q42" s="103">
        <f>+ROUNDDOWN(C42*P42,2)</f>
        <v>0</v>
      </c>
      <c r="R42" s="104"/>
    </row>
    <row r="43" spans="1:18" s="7" customFormat="1" ht="24.75" customHeight="1">
      <c r="A43" s="64" t="s">
        <v>27</v>
      </c>
      <c r="B43" s="11" t="s">
        <v>28</v>
      </c>
      <c r="C43" s="28">
        <v>1</v>
      </c>
      <c r="D43" s="17"/>
      <c r="E43" s="88"/>
      <c r="F43" s="65">
        <f aca="true" t="shared" si="8" ref="F43:F52">+ROUNDDOWN(C43*E43,2)</f>
        <v>0</v>
      </c>
      <c r="G43" s="89"/>
      <c r="H43" s="65">
        <f aca="true" t="shared" si="9" ref="H43:H52">+ROUNDDOWN(C43*G43,2)</f>
        <v>0</v>
      </c>
      <c r="I43" s="89"/>
      <c r="J43" s="111">
        <f aca="true" t="shared" si="10" ref="J43:J52">+ROUNDDOWN(C43*I43,2)</f>
        <v>0</v>
      </c>
      <c r="K43" s="112"/>
      <c r="L43" s="88"/>
      <c r="M43" s="65">
        <f aca="true" t="shared" si="11" ref="M43:M52">+ROUNDDOWN(C43*L43,2)</f>
        <v>0</v>
      </c>
      <c r="N43" s="89"/>
      <c r="O43" s="65">
        <f aca="true" t="shared" si="12" ref="O43:O52">+ROUNDDOWN(C43*N43,2)</f>
        <v>0</v>
      </c>
      <c r="P43" s="89"/>
      <c r="Q43" s="103">
        <f aca="true" t="shared" si="13" ref="Q43:Q52">+ROUNDDOWN(C43*P43,2)</f>
        <v>0</v>
      </c>
      <c r="R43" s="104"/>
    </row>
    <row r="44" spans="1:18" s="7" customFormat="1" ht="24.75" customHeight="1" thickBot="1">
      <c r="A44" s="52" t="s">
        <v>29</v>
      </c>
      <c r="B44" s="49"/>
      <c r="C44" s="45" t="s">
        <v>30</v>
      </c>
      <c r="D44" s="8"/>
      <c r="E44" s="90"/>
      <c r="F44" s="72">
        <f t="shared" si="8"/>
        <v>0</v>
      </c>
      <c r="G44" s="92"/>
      <c r="H44" s="72">
        <f t="shared" si="9"/>
        <v>0</v>
      </c>
      <c r="I44" s="92"/>
      <c r="J44" s="113">
        <f t="shared" si="10"/>
        <v>0</v>
      </c>
      <c r="K44" s="114"/>
      <c r="L44" s="90"/>
      <c r="M44" s="72">
        <f t="shared" si="11"/>
        <v>0</v>
      </c>
      <c r="N44" s="92"/>
      <c r="O44" s="72">
        <f t="shared" si="12"/>
        <v>0</v>
      </c>
      <c r="P44" s="92"/>
      <c r="Q44" s="105">
        <f t="shared" si="13"/>
        <v>0</v>
      </c>
      <c r="R44" s="106"/>
    </row>
    <row r="45" spans="1:18" s="7" customFormat="1" ht="24.75" customHeight="1">
      <c r="A45" s="10" t="s">
        <v>31</v>
      </c>
      <c r="B45" s="11" t="s">
        <v>28</v>
      </c>
      <c r="C45" s="28">
        <v>1</v>
      </c>
      <c r="D45" s="17"/>
      <c r="E45" s="91"/>
      <c r="F45" s="73">
        <f t="shared" si="8"/>
        <v>0</v>
      </c>
      <c r="G45" s="93"/>
      <c r="H45" s="73">
        <f t="shared" si="9"/>
        <v>0</v>
      </c>
      <c r="I45" s="93"/>
      <c r="J45" s="115">
        <f t="shared" si="10"/>
        <v>0</v>
      </c>
      <c r="K45" s="116"/>
      <c r="L45" s="91"/>
      <c r="M45" s="73">
        <f t="shared" si="11"/>
        <v>0</v>
      </c>
      <c r="N45" s="93"/>
      <c r="O45" s="73">
        <f t="shared" si="12"/>
        <v>0</v>
      </c>
      <c r="P45" s="93"/>
      <c r="Q45" s="107">
        <f t="shared" si="13"/>
        <v>0</v>
      </c>
      <c r="R45" s="108"/>
    </row>
    <row r="46" spans="1:18" s="7" customFormat="1" ht="24.75" customHeight="1">
      <c r="A46" s="10" t="s">
        <v>32</v>
      </c>
      <c r="B46" s="11" t="s">
        <v>33</v>
      </c>
      <c r="C46" s="28">
        <v>2</v>
      </c>
      <c r="D46" s="17"/>
      <c r="E46" s="88"/>
      <c r="F46" s="65">
        <f t="shared" si="8"/>
        <v>0</v>
      </c>
      <c r="G46" s="89"/>
      <c r="H46" s="65">
        <f t="shared" si="9"/>
        <v>0</v>
      </c>
      <c r="I46" s="89"/>
      <c r="J46" s="111">
        <f t="shared" si="10"/>
        <v>0</v>
      </c>
      <c r="K46" s="112"/>
      <c r="L46" s="88"/>
      <c r="M46" s="65">
        <f t="shared" si="11"/>
        <v>0</v>
      </c>
      <c r="N46" s="89"/>
      <c r="O46" s="65">
        <f t="shared" si="12"/>
        <v>0</v>
      </c>
      <c r="P46" s="89"/>
      <c r="Q46" s="103">
        <f t="shared" si="13"/>
        <v>0</v>
      </c>
      <c r="R46" s="104"/>
    </row>
    <row r="47" spans="1:18" s="7" customFormat="1" ht="24.75" customHeight="1">
      <c r="A47" s="10" t="s">
        <v>34</v>
      </c>
      <c r="B47" s="11" t="s">
        <v>35</v>
      </c>
      <c r="C47" s="28">
        <v>2.5</v>
      </c>
      <c r="D47" s="17"/>
      <c r="E47" s="88"/>
      <c r="F47" s="65">
        <f t="shared" si="8"/>
        <v>0</v>
      </c>
      <c r="G47" s="89"/>
      <c r="H47" s="65">
        <f t="shared" si="9"/>
        <v>0</v>
      </c>
      <c r="I47" s="89"/>
      <c r="J47" s="111">
        <f>+ROUNDDOWN(C47*I47,2)</f>
        <v>0</v>
      </c>
      <c r="K47" s="112"/>
      <c r="L47" s="88"/>
      <c r="M47" s="65">
        <f t="shared" si="11"/>
        <v>0</v>
      </c>
      <c r="N47" s="89"/>
      <c r="O47" s="65">
        <f t="shared" si="12"/>
        <v>0</v>
      </c>
      <c r="P47" s="89"/>
      <c r="Q47" s="103">
        <f>+ROUNDDOWN(C47*P47,2)</f>
        <v>0</v>
      </c>
      <c r="R47" s="104"/>
    </row>
    <row r="48" spans="1:18" s="7" customFormat="1" ht="24.75" customHeight="1">
      <c r="A48" s="10" t="s">
        <v>36</v>
      </c>
      <c r="B48" s="11" t="s">
        <v>37</v>
      </c>
      <c r="C48" s="28">
        <v>3</v>
      </c>
      <c r="D48" s="17"/>
      <c r="E48" s="88"/>
      <c r="F48" s="65">
        <f t="shared" si="8"/>
        <v>0</v>
      </c>
      <c r="G48" s="89"/>
      <c r="H48" s="65">
        <f t="shared" si="9"/>
        <v>0</v>
      </c>
      <c r="I48" s="89"/>
      <c r="J48" s="111">
        <f>+ROUNDDOWN(C48*I48,2)</f>
        <v>0</v>
      </c>
      <c r="K48" s="112"/>
      <c r="L48" s="88"/>
      <c r="M48" s="65">
        <f t="shared" si="11"/>
        <v>0</v>
      </c>
      <c r="N48" s="89"/>
      <c r="O48" s="65">
        <f t="shared" si="12"/>
        <v>0</v>
      </c>
      <c r="P48" s="89"/>
      <c r="Q48" s="103">
        <f>+ROUNDDOWN(C48*P48,2)</f>
        <v>0</v>
      </c>
      <c r="R48" s="104"/>
    </row>
    <row r="49" spans="1:18" s="7" customFormat="1" ht="24.75" customHeight="1">
      <c r="A49" s="10" t="s">
        <v>38</v>
      </c>
      <c r="B49" s="11" t="s">
        <v>39</v>
      </c>
      <c r="C49" s="28">
        <v>3.5</v>
      </c>
      <c r="D49" s="17"/>
      <c r="E49" s="88"/>
      <c r="F49" s="65">
        <f t="shared" si="8"/>
        <v>0</v>
      </c>
      <c r="G49" s="89"/>
      <c r="H49" s="65">
        <f t="shared" si="9"/>
        <v>0</v>
      </c>
      <c r="I49" s="89"/>
      <c r="J49" s="111">
        <f>+ROUNDDOWN(C49*I49,2)</f>
        <v>0</v>
      </c>
      <c r="K49" s="112"/>
      <c r="L49" s="88"/>
      <c r="M49" s="65">
        <f t="shared" si="11"/>
        <v>0</v>
      </c>
      <c r="N49" s="89"/>
      <c r="O49" s="65">
        <f t="shared" si="12"/>
        <v>0</v>
      </c>
      <c r="P49" s="89"/>
      <c r="Q49" s="103">
        <f>+ROUNDDOWN(C49*P49,2)</f>
        <v>0</v>
      </c>
      <c r="R49" s="104"/>
    </row>
    <row r="50" spans="1:18" s="7" customFormat="1" ht="24.75" customHeight="1">
      <c r="A50" s="10" t="s">
        <v>40</v>
      </c>
      <c r="B50" s="11" t="s">
        <v>41</v>
      </c>
      <c r="C50" s="28">
        <v>4</v>
      </c>
      <c r="D50" s="17"/>
      <c r="E50" s="88"/>
      <c r="F50" s="65">
        <f t="shared" si="8"/>
        <v>0</v>
      </c>
      <c r="G50" s="89"/>
      <c r="H50" s="65">
        <f t="shared" si="9"/>
        <v>0</v>
      </c>
      <c r="I50" s="89"/>
      <c r="J50" s="111">
        <f>+ROUNDDOWN(C50*I50,2)</f>
        <v>0</v>
      </c>
      <c r="K50" s="112"/>
      <c r="L50" s="88"/>
      <c r="M50" s="65">
        <f t="shared" si="11"/>
        <v>0</v>
      </c>
      <c r="N50" s="89"/>
      <c r="O50" s="65">
        <f t="shared" si="12"/>
        <v>0</v>
      </c>
      <c r="P50" s="89"/>
      <c r="Q50" s="103">
        <f>+ROUNDDOWN(C50*P50,2)</f>
        <v>0</v>
      </c>
      <c r="R50" s="104"/>
    </row>
    <row r="51" spans="1:18" s="7" customFormat="1" ht="24.75" customHeight="1">
      <c r="A51" s="10" t="s">
        <v>42</v>
      </c>
      <c r="B51" s="11" t="s">
        <v>43</v>
      </c>
      <c r="C51" s="28">
        <v>4.5</v>
      </c>
      <c r="D51" s="17"/>
      <c r="E51" s="88"/>
      <c r="F51" s="65">
        <f t="shared" si="8"/>
        <v>0</v>
      </c>
      <c r="G51" s="89"/>
      <c r="H51" s="65">
        <f t="shared" si="9"/>
        <v>0</v>
      </c>
      <c r="I51" s="89"/>
      <c r="J51" s="111">
        <f>+ROUNDDOWN(C51*I51,2)</f>
        <v>0</v>
      </c>
      <c r="K51" s="112"/>
      <c r="L51" s="88"/>
      <c r="M51" s="65">
        <f t="shared" si="11"/>
        <v>0</v>
      </c>
      <c r="N51" s="89"/>
      <c r="O51" s="65">
        <f t="shared" si="12"/>
        <v>0</v>
      </c>
      <c r="P51" s="89"/>
      <c r="Q51" s="103">
        <f>+ROUNDDOWN(C51*P51,2)</f>
        <v>0</v>
      </c>
      <c r="R51" s="104"/>
    </row>
    <row r="52" spans="1:18" s="7" customFormat="1" ht="24.75" customHeight="1">
      <c r="A52" s="10" t="s">
        <v>44</v>
      </c>
      <c r="B52" s="11" t="s">
        <v>45</v>
      </c>
      <c r="C52" s="28">
        <v>5</v>
      </c>
      <c r="D52" s="17"/>
      <c r="E52" s="88"/>
      <c r="F52" s="65">
        <f t="shared" si="8"/>
        <v>0</v>
      </c>
      <c r="G52" s="89"/>
      <c r="H52" s="65">
        <f t="shared" si="9"/>
        <v>0</v>
      </c>
      <c r="I52" s="89"/>
      <c r="J52" s="111">
        <f t="shared" si="10"/>
        <v>0</v>
      </c>
      <c r="K52" s="112"/>
      <c r="L52" s="88"/>
      <c r="M52" s="65">
        <f t="shared" si="11"/>
        <v>0</v>
      </c>
      <c r="N52" s="89"/>
      <c r="O52" s="65">
        <f t="shared" si="12"/>
        <v>0</v>
      </c>
      <c r="P52" s="89"/>
      <c r="Q52" s="103">
        <f t="shared" si="13"/>
        <v>0</v>
      </c>
      <c r="R52" s="104"/>
    </row>
    <row r="53" spans="1:18" s="7" customFormat="1" ht="24.75" customHeight="1" thickBot="1">
      <c r="A53" s="44" t="s">
        <v>29</v>
      </c>
      <c r="B53" s="49"/>
      <c r="C53" s="45" t="s">
        <v>46</v>
      </c>
      <c r="D53" s="8"/>
      <c r="E53" s="75"/>
      <c r="F53" s="71">
        <f>SUM(F45:F52)</f>
        <v>0</v>
      </c>
      <c r="G53" s="70"/>
      <c r="H53" s="71">
        <f>SUM(H45:H52)</f>
        <v>0</v>
      </c>
      <c r="I53" s="70"/>
      <c r="J53" s="109">
        <f>SUM(J45:J52)</f>
        <v>0</v>
      </c>
      <c r="K53" s="110"/>
      <c r="L53" s="83"/>
      <c r="M53" s="71">
        <f>SUM(M45:M52)</f>
        <v>0</v>
      </c>
      <c r="N53" s="70"/>
      <c r="O53" s="71">
        <f>SUM(O45:O52)</f>
        <v>0</v>
      </c>
      <c r="P53" s="70"/>
      <c r="Q53" s="109">
        <f>SUM(Q45:Q52)</f>
        <v>0</v>
      </c>
      <c r="R53" s="110"/>
    </row>
    <row r="54" spans="1:18" s="7" customFormat="1" ht="24.75" customHeight="1">
      <c r="A54" s="50" t="s">
        <v>51</v>
      </c>
      <c r="B54" s="17"/>
      <c r="C54" s="17"/>
      <c r="D54" s="17"/>
      <c r="E54" s="66"/>
      <c r="F54" s="66">
        <f>F44+F53</f>
        <v>0</v>
      </c>
      <c r="G54" s="65"/>
      <c r="H54" s="66">
        <f>H44+H53</f>
        <v>0</v>
      </c>
      <c r="I54" s="65"/>
      <c r="J54" s="107">
        <f>J44+J53</f>
        <v>0</v>
      </c>
      <c r="K54" s="108"/>
      <c r="L54" s="76"/>
      <c r="M54" s="66">
        <f>M44+M53</f>
        <v>0</v>
      </c>
      <c r="N54" s="65"/>
      <c r="O54" s="66">
        <f>O44+O53</f>
        <v>0</v>
      </c>
      <c r="P54" s="65"/>
      <c r="Q54" s="107">
        <f>Q44+Q53</f>
        <v>0</v>
      </c>
      <c r="R54" s="108"/>
    </row>
    <row r="55" spans="1:18" s="7" customFormat="1" ht="24.75" customHeight="1">
      <c r="A55" s="50" t="s">
        <v>52</v>
      </c>
      <c r="B55" s="17"/>
      <c r="C55" s="17"/>
      <c r="D55" s="17"/>
      <c r="E55" s="66"/>
      <c r="F55" s="66">
        <f>J10</f>
        <v>0</v>
      </c>
      <c r="G55" s="65"/>
      <c r="H55" s="66">
        <f>J11</f>
        <v>0</v>
      </c>
      <c r="I55" s="65"/>
      <c r="J55" s="103">
        <f>Q15</f>
        <v>0</v>
      </c>
      <c r="K55" s="104"/>
      <c r="L55" s="76"/>
      <c r="M55" s="66">
        <f>J12</f>
        <v>0</v>
      </c>
      <c r="N55" s="65"/>
      <c r="O55" s="66">
        <f>J13</f>
        <v>0</v>
      </c>
      <c r="P55" s="65"/>
      <c r="Q55" s="103">
        <f>Q16</f>
        <v>0</v>
      </c>
      <c r="R55" s="104"/>
    </row>
    <row r="56" spans="1:18" s="7" customFormat="1" ht="24.75" customHeight="1">
      <c r="A56" s="50" t="s">
        <v>53</v>
      </c>
      <c r="B56" s="17"/>
      <c r="C56" s="17"/>
      <c r="D56" s="17"/>
      <c r="E56" s="66"/>
      <c r="F56" s="66" t="e">
        <f>ROUNDDOWN(F54/F55,2)</f>
        <v>#DIV/0!</v>
      </c>
      <c r="G56" s="65"/>
      <c r="H56" s="66" t="e">
        <f>ROUNDDOWN(H54/H55,2)</f>
        <v>#DIV/0!</v>
      </c>
      <c r="I56" s="67"/>
      <c r="J56" s="67"/>
      <c r="K56" s="86"/>
      <c r="L56" s="76"/>
      <c r="M56" s="66" t="e">
        <f>ROUNDDOWN(M54/M55,2)</f>
        <v>#DIV/0!</v>
      </c>
      <c r="N56" s="65"/>
      <c r="O56" s="66" t="e">
        <f>ROUNDDOWN(O54/O55,2)</f>
        <v>#DIV/0!</v>
      </c>
      <c r="P56" s="67"/>
      <c r="Q56" s="65"/>
      <c r="R56" s="68"/>
    </row>
    <row r="57" spans="1:18" s="7" customFormat="1" ht="24.75" customHeight="1">
      <c r="A57" s="50" t="s">
        <v>54</v>
      </c>
      <c r="B57" s="17"/>
      <c r="C57" s="17"/>
      <c r="D57" s="17"/>
      <c r="E57" s="66"/>
      <c r="F57" s="66"/>
      <c r="G57" s="66"/>
      <c r="H57" s="66" t="e">
        <f>ROUNDDOWN(MIN(F56,H56)/MAX(F56,H56),2)</f>
        <v>#DIV/0!</v>
      </c>
      <c r="I57" s="65"/>
      <c r="J57" s="65"/>
      <c r="K57" s="66"/>
      <c r="L57" s="76"/>
      <c r="M57" s="66"/>
      <c r="N57" s="66"/>
      <c r="O57" s="66" t="e">
        <f>ROUNDDOWN(MIN(M56,O56)/MAX(M56,O56),2)</f>
        <v>#DIV/0!</v>
      </c>
      <c r="P57" s="65"/>
      <c r="Q57" s="65"/>
      <c r="R57" s="68"/>
    </row>
    <row r="58" spans="1:18" s="7" customFormat="1" ht="24.75" customHeight="1" thickBot="1">
      <c r="A58" s="77"/>
      <c r="B58" s="78" t="s">
        <v>50</v>
      </c>
      <c r="C58" s="8"/>
      <c r="D58" s="8"/>
      <c r="E58" s="8"/>
      <c r="F58" s="8"/>
      <c r="G58" s="8"/>
      <c r="H58" s="78" t="e">
        <f>IF(AND(F56&gt;=1,H56&gt;=1),"Ｏ．Ｋ",IF(H57&gt;=0.5,"Ｏ．Ｋ","Ｎ．Ｇ"))</f>
        <v>#DIV/0!</v>
      </c>
      <c r="I58" s="45"/>
      <c r="J58" s="78" t="str">
        <f>IF(J55&lt;J54,"Ｏ．Ｋ","Ｎ．Ｇ")</f>
        <v>Ｎ．Ｇ</v>
      </c>
      <c r="K58" s="79"/>
      <c r="L58" s="44"/>
      <c r="M58" s="79"/>
      <c r="N58" s="79"/>
      <c r="O58" s="78" t="e">
        <f>IF(AND(M56&gt;=1,O56&gt;=1),"Ｏ．Ｋ",IF(O57&gt;=0.5,"Ｏ．Ｋ","Ｎ．Ｇ"))</f>
        <v>#DIV/0!</v>
      </c>
      <c r="P58" s="45"/>
      <c r="Q58" s="78" t="str">
        <f>IF(Q55&lt;Q54,"Ｏ．Ｋ","Ｎ．Ｇ")</f>
        <v>Ｎ．Ｇ</v>
      </c>
      <c r="R58" s="33"/>
    </row>
  </sheetData>
  <mergeCells count="62">
    <mergeCell ref="J55:K55"/>
    <mergeCell ref="Q53:R53"/>
    <mergeCell ref="Q54:R54"/>
    <mergeCell ref="Q55:R55"/>
    <mergeCell ref="J53:K53"/>
    <mergeCell ref="J54:K54"/>
    <mergeCell ref="J52:K52"/>
    <mergeCell ref="J51:K51"/>
    <mergeCell ref="Q44:R44"/>
    <mergeCell ref="Q45:R45"/>
    <mergeCell ref="Q51:R51"/>
    <mergeCell ref="Q52:R52"/>
    <mergeCell ref="Q46:R46"/>
    <mergeCell ref="Q47:R47"/>
    <mergeCell ref="Q48:R48"/>
    <mergeCell ref="Q49:R49"/>
    <mergeCell ref="Q50:R50"/>
    <mergeCell ref="J48:K48"/>
    <mergeCell ref="J49:K49"/>
    <mergeCell ref="J50:K50"/>
    <mergeCell ref="J44:K44"/>
    <mergeCell ref="J45:K45"/>
    <mergeCell ref="J46:K46"/>
    <mergeCell ref="J47:K47"/>
    <mergeCell ref="Q33:R33"/>
    <mergeCell ref="Q34:R34"/>
    <mergeCell ref="J42:K42"/>
    <mergeCell ref="J43:K43"/>
    <mergeCell ref="J33:K33"/>
    <mergeCell ref="J34:K34"/>
    <mergeCell ref="Q42:R42"/>
    <mergeCell ref="Q43:R43"/>
    <mergeCell ref="Q29:R29"/>
    <mergeCell ref="Q30:R30"/>
    <mergeCell ref="Q31:R31"/>
    <mergeCell ref="Q32:R32"/>
    <mergeCell ref="Q21:R21"/>
    <mergeCell ref="Q22:R22"/>
    <mergeCell ref="Q23:R23"/>
    <mergeCell ref="Q24:R24"/>
    <mergeCell ref="Q25:R25"/>
    <mergeCell ref="Q26:R26"/>
    <mergeCell ref="Q27:R27"/>
    <mergeCell ref="Q28:R28"/>
    <mergeCell ref="J29:K29"/>
    <mergeCell ref="J30:K30"/>
    <mergeCell ref="J31:K31"/>
    <mergeCell ref="J32:K32"/>
    <mergeCell ref="J25:K25"/>
    <mergeCell ref="J26:K26"/>
    <mergeCell ref="J27:K27"/>
    <mergeCell ref="J28:K28"/>
    <mergeCell ref="J21:K21"/>
    <mergeCell ref="J22:K22"/>
    <mergeCell ref="J23:K23"/>
    <mergeCell ref="J24:K24"/>
    <mergeCell ref="M10:N10"/>
    <mergeCell ref="M11:N11"/>
    <mergeCell ref="I5:J5"/>
    <mergeCell ref="A1:F1"/>
    <mergeCell ref="M8:N8"/>
    <mergeCell ref="M9:N9"/>
  </mergeCells>
  <printOptions/>
  <pageMargins left="0.5118110236220472" right="0.1968503937007874" top="0.2362204724409449" bottom="0.2362204724409449" header="0.2362204724409449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建築指導課</dc:creator>
  <cp:keywords/>
  <dc:description/>
  <cp:lastModifiedBy> </cp:lastModifiedBy>
  <cp:lastPrinted>2008-09-02T05:20:59Z</cp:lastPrinted>
  <dcterms:created xsi:type="dcterms:W3CDTF">2000-08-18T03:24:31Z</dcterms:created>
  <dcterms:modified xsi:type="dcterms:W3CDTF">2008-11-10T02:15:53Z</dcterms:modified>
  <cp:category/>
  <cp:version/>
  <cp:contentType/>
  <cp:contentStatus/>
</cp:coreProperties>
</file>